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/>
  <mc:AlternateContent xmlns:mc="http://schemas.openxmlformats.org/markup-compatibility/2006">
    <mc:Choice Requires="x15">
      <x15ac:absPath xmlns:x15ac="http://schemas.microsoft.com/office/spreadsheetml/2010/11/ac" url="/Users/krishansingh/Library/Mobile Documents/com~apple~CloudDocs/Documents/UNIVERSITY REPORT/HIMALAYAN/"/>
    </mc:Choice>
  </mc:AlternateContent>
  <xr:revisionPtr revIDLastSave="0" documentId="13_ncr:1_{1F215B8A-C43E-FB4E-BD78-9E33D4EAB7F2}" xr6:coauthVersionLast="45" xr6:coauthVersionMax="45" xr10:uidLastSave="{00000000-0000-0000-0000-000000000000}"/>
  <bookViews>
    <workbookView xWindow="860" yWindow="460" windowWidth="27940" windowHeight="17540" xr2:uid="{00000000-000D-0000-FFFF-FFFF00000000}"/>
  </bookViews>
  <sheets>
    <sheet name="RC Rates" sheetId="1" r:id="rId1"/>
  </sheets>
  <definedNames>
    <definedName name="_xlnm._FilterDatabase" localSheetId="0" hidden="1">'RC Rates'!$A$1:$L$109</definedName>
  </definedNames>
  <calcPr calcId="191029"/>
</workbook>
</file>

<file path=xl/calcChain.xml><?xml version="1.0" encoding="utf-8"?>
<calcChain xmlns="http://schemas.openxmlformats.org/spreadsheetml/2006/main">
  <c r="J110" i="1" l="1"/>
  <c r="I110" i="1"/>
  <c r="H110" i="1"/>
  <c r="H109" i="1"/>
  <c r="J109" i="1"/>
  <c r="I109" i="1"/>
  <c r="H108" i="1"/>
  <c r="J108" i="1"/>
  <c r="I108" i="1"/>
  <c r="H107" i="1"/>
  <c r="J107" i="1"/>
  <c r="I107" i="1"/>
  <c r="H106" i="1"/>
  <c r="J106" i="1"/>
  <c r="I106" i="1"/>
  <c r="H105" i="1"/>
  <c r="J105" i="1"/>
  <c r="I105" i="1"/>
  <c r="H104" i="1"/>
  <c r="J104" i="1"/>
  <c r="I104" i="1"/>
  <c r="H103" i="1"/>
  <c r="J103" i="1"/>
  <c r="I103" i="1"/>
  <c r="H102" i="1"/>
  <c r="J102" i="1"/>
  <c r="I102" i="1"/>
  <c r="H101" i="1"/>
  <c r="J101" i="1"/>
  <c r="I101" i="1"/>
  <c r="H99" i="1"/>
  <c r="J99" i="1"/>
  <c r="I99" i="1"/>
  <c r="H98" i="1"/>
  <c r="J98" i="1"/>
  <c r="I98" i="1"/>
  <c r="H97" i="1"/>
  <c r="J97" i="1"/>
  <c r="I97" i="1"/>
  <c r="H96" i="1"/>
  <c r="J96" i="1"/>
  <c r="I96" i="1"/>
  <c r="H95" i="1"/>
  <c r="J95" i="1"/>
  <c r="I95" i="1"/>
  <c r="H94" i="1"/>
  <c r="J94" i="1"/>
  <c r="I94" i="1"/>
  <c r="H93" i="1"/>
  <c r="J93" i="1"/>
  <c r="I93" i="1"/>
  <c r="H92" i="1"/>
  <c r="J92" i="1"/>
  <c r="I92" i="1"/>
  <c r="H91" i="1"/>
  <c r="J91" i="1"/>
  <c r="I91" i="1"/>
  <c r="H90" i="1"/>
  <c r="J90" i="1"/>
  <c r="I90" i="1"/>
  <c r="H88" i="1"/>
  <c r="J88" i="1"/>
  <c r="I88" i="1"/>
  <c r="H87" i="1"/>
  <c r="J87" i="1"/>
  <c r="I87" i="1"/>
  <c r="H86" i="1"/>
  <c r="J86" i="1"/>
  <c r="I86" i="1"/>
  <c r="H85" i="1"/>
  <c r="J85" i="1"/>
  <c r="I85" i="1"/>
  <c r="H84" i="1"/>
  <c r="J84" i="1"/>
  <c r="I84" i="1"/>
  <c r="H83" i="1"/>
  <c r="J83" i="1"/>
  <c r="I83" i="1"/>
  <c r="H81" i="1"/>
  <c r="J81" i="1"/>
  <c r="I81" i="1"/>
  <c r="H80" i="1"/>
  <c r="J80" i="1"/>
  <c r="I80" i="1"/>
  <c r="H79" i="1"/>
  <c r="J79" i="1"/>
  <c r="I79" i="1"/>
  <c r="H78" i="1"/>
  <c r="J78" i="1"/>
  <c r="I78" i="1"/>
  <c r="H77" i="1"/>
  <c r="J77" i="1"/>
  <c r="I77" i="1"/>
  <c r="H76" i="1"/>
  <c r="J76" i="1"/>
  <c r="I76" i="1"/>
  <c r="H75" i="1"/>
  <c r="J75" i="1"/>
  <c r="I75" i="1"/>
  <c r="H73" i="1"/>
  <c r="J73" i="1"/>
  <c r="I73" i="1"/>
  <c r="H72" i="1"/>
  <c r="J72" i="1"/>
  <c r="I72" i="1"/>
  <c r="H71" i="1"/>
  <c r="J71" i="1"/>
  <c r="I71" i="1"/>
  <c r="H69" i="1"/>
  <c r="J69" i="1"/>
  <c r="I69" i="1"/>
  <c r="H68" i="1"/>
  <c r="J68" i="1"/>
  <c r="I68" i="1"/>
  <c r="H67" i="1"/>
  <c r="J67" i="1"/>
  <c r="I67" i="1"/>
  <c r="H66" i="1"/>
  <c r="J66" i="1"/>
  <c r="I66" i="1"/>
  <c r="H64" i="1"/>
  <c r="J64" i="1"/>
  <c r="I64" i="1"/>
  <c r="H63" i="1"/>
  <c r="J63" i="1"/>
  <c r="I63" i="1"/>
  <c r="H62" i="1"/>
  <c r="J62" i="1"/>
  <c r="I62" i="1"/>
  <c r="H61" i="1"/>
  <c r="J61" i="1"/>
  <c r="I61" i="1"/>
  <c r="H60" i="1"/>
  <c r="J60" i="1"/>
  <c r="I60" i="1"/>
  <c r="H59" i="1"/>
  <c r="J59" i="1"/>
  <c r="I59" i="1"/>
  <c r="H58" i="1"/>
  <c r="J58" i="1"/>
  <c r="I58" i="1"/>
  <c r="H56" i="1"/>
  <c r="J56" i="1"/>
  <c r="I56" i="1"/>
  <c r="H55" i="1"/>
  <c r="J55" i="1"/>
  <c r="I55" i="1"/>
  <c r="H54" i="1"/>
  <c r="J54" i="1"/>
  <c r="I54" i="1"/>
  <c r="H53" i="1"/>
  <c r="J53" i="1"/>
  <c r="I53" i="1"/>
  <c r="H52" i="1"/>
  <c r="J52" i="1"/>
  <c r="I52" i="1"/>
  <c r="H51" i="1"/>
  <c r="J51" i="1"/>
  <c r="I51" i="1"/>
  <c r="H50" i="1"/>
  <c r="J50" i="1"/>
  <c r="I50" i="1"/>
  <c r="H49" i="1"/>
  <c r="J49" i="1"/>
  <c r="I49" i="1"/>
  <c r="H47" i="1"/>
  <c r="J47" i="1"/>
  <c r="I47" i="1"/>
  <c r="H46" i="1"/>
  <c r="J46" i="1"/>
  <c r="I46" i="1"/>
  <c r="H45" i="1"/>
  <c r="J45" i="1"/>
  <c r="I45" i="1"/>
  <c r="H43" i="1"/>
  <c r="J43" i="1"/>
  <c r="I43" i="1"/>
  <c r="H42" i="1"/>
  <c r="J42" i="1"/>
  <c r="I42" i="1"/>
  <c r="H41" i="1"/>
  <c r="J41" i="1"/>
  <c r="I41" i="1"/>
  <c r="H40" i="1"/>
  <c r="J40" i="1"/>
  <c r="I40" i="1"/>
  <c r="H39" i="1"/>
  <c r="J39" i="1"/>
  <c r="I39" i="1"/>
  <c r="H38" i="1"/>
  <c r="J38" i="1"/>
  <c r="K39" i="1" l="1"/>
  <c r="K43" i="1"/>
  <c r="K49" i="1"/>
  <c r="K53" i="1"/>
  <c r="K58" i="1"/>
  <c r="K62" i="1"/>
  <c r="K67" i="1"/>
  <c r="K77" i="1"/>
  <c r="K81" i="1"/>
  <c r="K86" i="1"/>
  <c r="K91" i="1"/>
  <c r="K95" i="1"/>
  <c r="K99" i="1"/>
  <c r="K104" i="1"/>
  <c r="K108" i="1"/>
  <c r="K41" i="1"/>
  <c r="K46" i="1"/>
  <c r="K51" i="1"/>
  <c r="K55" i="1"/>
  <c r="K60" i="1"/>
  <c r="K64" i="1"/>
  <c r="K69" i="1"/>
  <c r="K75" i="1"/>
  <c r="K79" i="1"/>
  <c r="K84" i="1"/>
  <c r="K88" i="1"/>
  <c r="K93" i="1"/>
  <c r="K97" i="1"/>
  <c r="K102" i="1"/>
  <c r="K106" i="1"/>
  <c r="L110" i="1"/>
  <c r="K110" i="1"/>
  <c r="K42" i="1"/>
  <c r="K47" i="1"/>
  <c r="K52" i="1"/>
  <c r="K56" i="1"/>
  <c r="K61" i="1"/>
  <c r="K66" i="1"/>
  <c r="K71" i="1"/>
  <c r="K76" i="1"/>
  <c r="K80" i="1"/>
  <c r="K85" i="1"/>
  <c r="K90" i="1"/>
  <c r="K94" i="1"/>
  <c r="K98" i="1"/>
  <c r="K103" i="1"/>
  <c r="K107" i="1"/>
  <c r="K40" i="1"/>
  <c r="K45" i="1"/>
  <c r="K50" i="1"/>
  <c r="K54" i="1"/>
  <c r="K59" i="1"/>
  <c r="K63" i="1"/>
  <c r="K68" i="1"/>
  <c r="K73" i="1"/>
  <c r="K78" i="1"/>
  <c r="K83" i="1"/>
  <c r="K87" i="1"/>
  <c r="K92" i="1"/>
  <c r="K96" i="1"/>
  <c r="K101" i="1"/>
  <c r="K105" i="1"/>
  <c r="K109" i="1"/>
  <c r="L60" i="1"/>
  <c r="L66" i="1"/>
  <c r="L78" i="1"/>
  <c r="L88" i="1"/>
  <c r="L90" i="1"/>
  <c r="L98" i="1"/>
  <c r="L45" i="1"/>
  <c r="L56" i="1"/>
  <c r="L63" i="1"/>
  <c r="L71" i="1"/>
  <c r="L77" i="1"/>
  <c r="L81" i="1"/>
  <c r="L107" i="1"/>
  <c r="L43" i="1"/>
  <c r="L39" i="1"/>
  <c r="L61" i="1"/>
  <c r="L67" i="1"/>
  <c r="L85" i="1"/>
  <c r="L91" i="1"/>
  <c r="L99" i="1"/>
  <c r="L101" i="1"/>
  <c r="L109" i="1"/>
  <c r="L49" i="1"/>
  <c r="L55" i="1"/>
  <c r="L62" i="1"/>
  <c r="L76" i="1"/>
  <c r="L106" i="1"/>
  <c r="L104" i="1"/>
  <c r="L40" i="1"/>
  <c r="L46" i="1"/>
  <c r="L69" i="1"/>
  <c r="L102" i="1"/>
  <c r="L42" i="1"/>
  <c r="L64" i="1"/>
  <c r="L68" i="1"/>
  <c r="L92" i="1"/>
  <c r="L94" i="1"/>
  <c r="L95" i="1"/>
  <c r="L96" i="1"/>
  <c r="L58" i="1"/>
  <c r="L73" i="1"/>
  <c r="L83" i="1"/>
  <c r="L84" i="1"/>
  <c r="L86" i="1"/>
  <c r="L87" i="1"/>
  <c r="L103" i="1"/>
  <c r="L105" i="1"/>
  <c r="L108" i="1"/>
  <c r="L59" i="1"/>
  <c r="L41" i="1"/>
  <c r="L47" i="1"/>
  <c r="L50" i="1"/>
  <c r="L51" i="1"/>
  <c r="L52" i="1"/>
  <c r="L53" i="1"/>
  <c r="L54" i="1"/>
  <c r="L75" i="1"/>
  <c r="L79" i="1"/>
  <c r="L80" i="1"/>
  <c r="L93" i="1"/>
  <c r="L97" i="1"/>
  <c r="I38" i="1"/>
  <c r="K38" i="1" s="1"/>
  <c r="H37" i="1"/>
  <c r="J37" i="1"/>
  <c r="I37" i="1"/>
  <c r="H36" i="1"/>
  <c r="J36" i="1"/>
  <c r="I36" i="1"/>
  <c r="H35" i="1"/>
  <c r="J35" i="1"/>
  <c r="I35" i="1"/>
  <c r="H34" i="1"/>
  <c r="J34" i="1"/>
  <c r="I34" i="1"/>
  <c r="H32" i="1"/>
  <c r="J32" i="1"/>
  <c r="I32" i="1"/>
  <c r="H31" i="1"/>
  <c r="J31" i="1"/>
  <c r="I31" i="1"/>
  <c r="H30" i="1"/>
  <c r="J30" i="1"/>
  <c r="I30" i="1"/>
  <c r="H29" i="1"/>
  <c r="J29" i="1"/>
  <c r="I29" i="1"/>
  <c r="H28" i="1"/>
  <c r="J28" i="1"/>
  <c r="I28" i="1"/>
  <c r="H27" i="1"/>
  <c r="J27" i="1"/>
  <c r="I27" i="1"/>
  <c r="H26" i="1"/>
  <c r="J26" i="1"/>
  <c r="I26" i="1"/>
  <c r="H24" i="1"/>
  <c r="J24" i="1"/>
  <c r="I24" i="1"/>
  <c r="H23" i="1"/>
  <c r="J23" i="1"/>
  <c r="I23" i="1"/>
  <c r="H22" i="1"/>
  <c r="J22" i="1"/>
  <c r="I22" i="1"/>
  <c r="H21" i="1"/>
  <c r="J21" i="1"/>
  <c r="I21" i="1"/>
  <c r="H20" i="1"/>
  <c r="J20" i="1"/>
  <c r="I20" i="1"/>
  <c r="H19" i="1"/>
  <c r="J19" i="1"/>
  <c r="I19" i="1"/>
  <c r="H18" i="1"/>
  <c r="J18" i="1"/>
  <c r="I18" i="1"/>
  <c r="H17" i="1"/>
  <c r="J17" i="1"/>
  <c r="I17" i="1"/>
  <c r="H16" i="1"/>
  <c r="J16" i="1"/>
  <c r="K18" i="1" l="1"/>
  <c r="K22" i="1"/>
  <c r="K27" i="1"/>
  <c r="K31" i="1"/>
  <c r="K36" i="1"/>
  <c r="K20" i="1"/>
  <c r="K24" i="1"/>
  <c r="K29" i="1"/>
  <c r="K34" i="1"/>
  <c r="K19" i="1"/>
  <c r="K23" i="1"/>
  <c r="K28" i="1"/>
  <c r="K32" i="1"/>
  <c r="K37" i="1"/>
  <c r="K21" i="1"/>
  <c r="K26" i="1"/>
  <c r="K30" i="1"/>
  <c r="K35" i="1"/>
  <c r="L38" i="1"/>
  <c r="L19" i="1"/>
  <c r="L29" i="1"/>
  <c r="L26" i="1"/>
  <c r="L30" i="1"/>
  <c r="L21" i="1"/>
  <c r="L27" i="1"/>
  <c r="L24" i="1"/>
  <c r="L34" i="1"/>
  <c r="L18" i="1"/>
  <c r="L20" i="1"/>
  <c r="L36" i="1"/>
  <c r="L23" i="1"/>
  <c r="L37" i="1"/>
  <c r="L35" i="1"/>
  <c r="L31" i="1"/>
  <c r="L22" i="1"/>
  <c r="L28" i="1"/>
  <c r="L32" i="1"/>
  <c r="I16" i="1"/>
  <c r="L16" i="1" s="1"/>
  <c r="H15" i="1"/>
  <c r="J15" i="1"/>
  <c r="I15" i="1"/>
  <c r="H14" i="1"/>
  <c r="J14" i="1"/>
  <c r="I14" i="1"/>
  <c r="H13" i="1"/>
  <c r="J13" i="1"/>
  <c r="I13" i="1"/>
  <c r="H12" i="1"/>
  <c r="J12" i="1"/>
  <c r="I12" i="1"/>
  <c r="H11" i="1"/>
  <c r="J11" i="1"/>
  <c r="I11" i="1"/>
  <c r="H10" i="1"/>
  <c r="J10" i="1"/>
  <c r="I10" i="1"/>
  <c r="H8" i="1"/>
  <c r="J8" i="1"/>
  <c r="I8" i="1"/>
  <c r="H7" i="1"/>
  <c r="J7" i="1"/>
  <c r="I7" i="1"/>
  <c r="H6" i="1"/>
  <c r="J6" i="1"/>
  <c r="I6" i="1"/>
  <c r="H5" i="1"/>
  <c r="J5" i="1"/>
  <c r="I5" i="1"/>
  <c r="H4" i="1"/>
  <c r="J4" i="1"/>
  <c r="I4" i="1"/>
  <c r="H3" i="1"/>
  <c r="J3" i="1"/>
  <c r="I3" i="1"/>
  <c r="K16" i="1" l="1"/>
  <c r="K7" i="1"/>
  <c r="K12" i="1"/>
  <c r="K10" i="1"/>
  <c r="K14" i="1"/>
  <c r="K8" i="1"/>
  <c r="K13" i="1"/>
  <c r="K6" i="1"/>
  <c r="K11" i="1"/>
  <c r="K15" i="1"/>
  <c r="K5" i="1"/>
  <c r="L3" i="1"/>
  <c r="K3" i="1"/>
  <c r="L10" i="1"/>
  <c r="L5" i="1"/>
  <c r="L8" i="1"/>
  <c r="L6" i="1"/>
  <c r="L7" i="1"/>
  <c r="L13" i="1"/>
  <c r="L14" i="1"/>
  <c r="L11" i="1"/>
  <c r="L12" i="1"/>
  <c r="L15" i="1"/>
</calcChain>
</file>

<file path=xl/sharedStrings.xml><?xml version="1.0" encoding="utf-8"?>
<sst xmlns="http://schemas.openxmlformats.org/spreadsheetml/2006/main" count="421" uniqueCount="175">
  <si>
    <t>Subjects / Streams / Programme</t>
  </si>
  <si>
    <t>Mode</t>
  </si>
  <si>
    <t>Number Of Years</t>
  </si>
  <si>
    <r>
      <rPr>
        <b/>
        <sz val="11"/>
        <rFont val="Times New Roman"/>
        <family val="1"/>
      </rPr>
      <t>Course Duration</t>
    </r>
  </si>
  <si>
    <t>Eligibility</t>
  </si>
  <si>
    <r>
      <rPr>
        <b/>
        <sz val="11"/>
        <rFont val="Times New Roman"/>
        <family val="1"/>
      </rPr>
      <t>Tuition  Fees  Yearly</t>
    </r>
  </si>
  <si>
    <t>FACULTY OF ENGINEERING TECHNOLOGY &amp; APPLIED SCIENCES</t>
  </si>
  <si>
    <t>M. Tech ( Automobile / Biotechnology / Civil / Civil – Construction / Civil – Structural / Electrical / Electrical &amp; Electronics / Electronics &amp; Communication / Environmental / Instrumentation / Mechanical/ Metallurgical / Mining / Renewable)</t>
  </si>
  <si>
    <t>Semester</t>
  </si>
  <si>
    <t>4
Semesters</t>
  </si>
  <si>
    <t>B. Tech or M. Sc. In relevant field (with  experience)</t>
  </si>
  <si>
    <t>B. Tech ( Aeronautical / Automobile / Bio-Technology / Civil / Electricals / Electricals &amp; Electronics / Electronics &amp; Communication / Instrumentation / Mechanical / Metallurgical / Mining / Renewable)</t>
  </si>
  <si>
    <t>8
Semesters</t>
  </si>
  <si>
    <t>XII (Science)</t>
  </si>
  <si>
    <t>B. Tech (Lateral entry to III Semester) ( Aeronautical / Automobile / Bio-Technology / Civil / Electricals / Electricals &amp; Electronics / Electronics &amp; Communication / Instrumentation / Mechanical / Metallurgical / Mining / Renewable )</t>
  </si>
  <si>
    <t>6
Semesters</t>
  </si>
  <si>
    <t>Polytechnic diploma of 3 year after X Class</t>
  </si>
  <si>
    <t>DIPLOMA in ( Architectural Assistantship Engineering / Automobile Engineering / Chemical Engineering / Civil Engineering / Computer Science &amp; Engineering  / Electrical Engineering / Electricals &amp; Electronics Engineering / Electronics &amp; Communication Engineering / Information Technology Engineering / Instrumental Technology Engineering / Mechanical Engineering / Metallurgical Engineering / Mining Engineering / Nano-Technology Engineering )</t>
  </si>
  <si>
    <t>X</t>
  </si>
  <si>
    <t>DIPLOMA (Lateral entry to III Semester) in ( Architectural Assistantship Engineering / Automobile Engineering / Chemical Engineering / Civil Engineering / Computer Science &amp; Engineering
/ Electrical Engineering / Electricals &amp; Electronics Engineering / Electronics &amp; Communication Engineering / Information Technology Engineering / Instrumental Technology Engineering / Mechanical Engineering / Metallurgical Engineering / Mining Engineering / Nano-Technology Engineering )</t>
  </si>
  <si>
    <t>XII with Physics, Chemistry &amp; Maths or ITI Diploma of two Year after X</t>
  </si>
  <si>
    <t>CERTIFICATE COURSES in (Carpenter / Draughtsman - Civil / Draughtsman - Mechanical / Electrician / Filter / Mechanic - Diesel
/ Mechanic - Refrigeration &amp; Air Conditioner / Mechanic - Tractor
/  Mechanist  /  Painter  /  Plumber  /  Turner  /  Welder  -  Gas  &amp; Electric)</t>
  </si>
  <si>
    <t>Months</t>
  </si>
  <si>
    <t>6 Months</t>
  </si>
  <si>
    <t>FACULTY OF COMPUTING &amp; INFORMATION TECHNOLOGY</t>
  </si>
  <si>
    <t>Master of Computer Application (MCA)</t>
  </si>
  <si>
    <t>BCA / B.Sc. (CS)</t>
  </si>
  <si>
    <t>Master  of  Computer  Application  (MCA)  (Lateral entry  to  III Sem.)</t>
  </si>
  <si>
    <t>PGDCA</t>
  </si>
  <si>
    <t>Master of Computer Application (MCA) (Lateral entry to V Sem.)</t>
  </si>
  <si>
    <t>2
Semesters</t>
  </si>
  <si>
    <t>M. Sc IT/M. Sc CS</t>
  </si>
  <si>
    <t>Master of Science (M.Sc.) ( IT / Computer Science / Hardware &amp; Networking / Visual Effects &amp; Multimedia)</t>
  </si>
  <si>
    <t>B. Tech / B.Sc. (I.T/CS)/PGDCA</t>
  </si>
  <si>
    <t>Master of Science (M.Sc.) (Lateral entry to III Sem.) (IT / Computer Science / Hardware &amp; Networking / Visual Effects &amp; Multimedia)</t>
  </si>
  <si>
    <t>B. Tech / B.Sc. (I.T/CS) / PGDCA</t>
  </si>
  <si>
    <t>M.   Tech   (Information   Technology   /   Computer   Science   &amp; Engineering)</t>
  </si>
  <si>
    <t>B. Tech (IT/CS)</t>
  </si>
  <si>
    <t>Bachelor of Computer Application (BCA)</t>
  </si>
  <si>
    <t>XII</t>
  </si>
  <si>
    <t>Integrated MCA</t>
  </si>
  <si>
    <t>10
Semesters</t>
  </si>
  <si>
    <r>
      <rPr>
        <i/>
        <sz val="11"/>
        <rFont val="Times New Roman"/>
        <family val="1"/>
      </rPr>
      <t>Bachelor  of  Computer  Application  (BCA)  Lateral  entry  to  III Semester</t>
    </r>
  </si>
  <si>
    <t>XII &amp; DCA/One Year Diploma in Computer</t>
  </si>
  <si>
    <r>
      <rPr>
        <i/>
        <sz val="11"/>
        <rFont val="Times New Roman"/>
        <family val="1"/>
      </rPr>
      <t xml:space="preserve">Bachelor of Science </t>
    </r>
    <r>
      <rPr>
        <sz val="11"/>
        <rFont val="Times New Roman"/>
        <family val="1"/>
      </rPr>
      <t>(Computer Science / Hardware &amp; Networking
/ Visual Effects &amp; Multimedia / Information Technology)</t>
    </r>
  </si>
  <si>
    <r>
      <rPr>
        <i/>
        <sz val="11"/>
        <rFont val="Times New Roman"/>
        <family val="1"/>
      </rPr>
      <t xml:space="preserve">B.   Tech   </t>
    </r>
    <r>
      <rPr>
        <sz val="11"/>
        <rFont val="Times New Roman"/>
        <family val="1"/>
      </rPr>
      <t>(Information   Technology   /   Computer   Science   &amp; Engineering)</t>
    </r>
  </si>
  <si>
    <r>
      <rPr>
        <i/>
        <sz val="11"/>
        <rFont val="Times New Roman"/>
        <family val="1"/>
      </rPr>
      <t xml:space="preserve">PG DIPLOMA </t>
    </r>
    <r>
      <rPr>
        <sz val="11"/>
        <rFont val="Times New Roman"/>
        <family val="1"/>
      </rPr>
      <t>in ( Computer Application / Information Technology
/ Hardware &amp; Networking)</t>
    </r>
  </si>
  <si>
    <t>Graduate</t>
  </si>
  <si>
    <r>
      <rPr>
        <i/>
        <sz val="11"/>
        <rFont val="Times New Roman"/>
        <family val="1"/>
      </rPr>
      <t xml:space="preserve">DIPLOMA    </t>
    </r>
    <r>
      <rPr>
        <sz val="11"/>
        <rFont val="Times New Roman"/>
        <family val="1"/>
      </rPr>
      <t>in    (Computer    Application    (DCA)/    Information Technology)</t>
    </r>
  </si>
  <si>
    <r>
      <rPr>
        <i/>
        <sz val="11"/>
        <rFont val="Times New Roman"/>
        <family val="1"/>
      </rPr>
      <t xml:space="preserve">DIPLOMA </t>
    </r>
    <r>
      <rPr>
        <sz val="11"/>
        <rFont val="Times New Roman"/>
        <family val="1"/>
      </rPr>
      <t>in(Computer Application / Web Designing /   Mobile Technology / Hardware &amp; Networking / Software Testing )</t>
    </r>
  </si>
  <si>
    <r>
      <rPr>
        <i/>
        <sz val="11"/>
        <rFont val="Times New Roman"/>
        <family val="1"/>
      </rPr>
      <t xml:space="preserve">Certificate  Course:  </t>
    </r>
    <r>
      <rPr>
        <sz val="11"/>
        <rFont val="Times New Roman"/>
        <family val="1"/>
      </rPr>
      <t>(Computer  Application  /  Web  Designing  / Mobile Technology / Hardware &amp; Networking / Software Testing)</t>
    </r>
  </si>
  <si>
    <t>FACULTY OF BUSINESS &amp; MANAGEMENT</t>
  </si>
  <si>
    <r>
      <rPr>
        <i/>
        <sz val="11"/>
        <rFont val="Times New Roman"/>
        <family val="1"/>
      </rPr>
      <t xml:space="preserve">Master of Business Administration (MBA) </t>
    </r>
    <r>
      <rPr>
        <sz val="11"/>
        <rFont val="Times New Roman"/>
        <family val="1"/>
      </rPr>
      <t>(Advertising Management / Agricultural Management / Banking / Banking &amp; Finance / Dairy Management / E-Commerce / Finance / Human Resource / Information Technology / Insurance &amp; Risk Management / International Business / Marketing Management / Operations Management / Pharmaceutical Management / Production Management / Project Management / Retail Management / Risk Management / Rural Management / Supply Chain Management / Technology Management / Disaster Management / Airport Management / Urban Management / Hospital  Management)</t>
    </r>
  </si>
  <si>
    <t>Graduation</t>
  </si>
  <si>
    <t>Master of Business Administration EXECUTIVE (E-MBA)</t>
  </si>
  <si>
    <t>Graduation with 2 Year Working Experience</t>
  </si>
  <si>
    <t>Master of Business Administration (Integrated with BBA)</t>
  </si>
  <si>
    <r>
      <rPr>
        <i/>
        <sz val="11"/>
        <rFont val="Times New Roman"/>
        <family val="1"/>
      </rPr>
      <t xml:space="preserve">Bachelor of Business Administration (BBA ) </t>
    </r>
    <r>
      <rPr>
        <sz val="11"/>
        <rFont val="Times New Roman"/>
        <family val="1"/>
      </rPr>
      <t>(Marketing / Insurance / Banking / HR / Finance / International Business / Business &amp; Finance / Business &amp; Marketing / Business &amp; HR / Risk Mgt / Production Mgt / Supply Chain Mgt / E-Commerce / BPO / InformationTechnology)</t>
    </r>
  </si>
  <si>
    <r>
      <rPr>
        <i/>
        <sz val="11"/>
        <rFont val="Times New Roman"/>
        <family val="1"/>
      </rPr>
      <t xml:space="preserve">Post Graduation Diploma in </t>
    </r>
    <r>
      <rPr>
        <sz val="11"/>
        <rFont val="Times New Roman"/>
        <family val="1"/>
      </rPr>
      <t>(Business Management / Rural Management / Production Management / Retail Management / Marketing Management / Banking / HR / Finance / International Business / Risk Management / Advertising Management / Production Management / Supply Chain Management / E- Commerce / Pharmaceutical Management / Agricultural Management / Event Management / Operations Management / Disaster  Management)</t>
    </r>
  </si>
  <si>
    <r>
      <rPr>
        <i/>
        <sz val="11"/>
        <rFont val="Times New Roman"/>
        <family val="1"/>
      </rPr>
      <t xml:space="preserve">Diploma in </t>
    </r>
    <r>
      <rPr>
        <sz val="11"/>
        <rFont val="Times New Roman"/>
        <family val="1"/>
      </rPr>
      <t>( Disaster Management / E-Commerce / Operation Management / Supply Chain Management / Aviation Management
/ Capital Management / Construction Management / Customer Relationship Management / Event Management / Insurance Management / Marketing Management / Material Management / Project Management / Quality Management / Risk Management / Front Office Management / Fitness Management)</t>
    </r>
  </si>
  <si>
    <t>Certificate course in ( Accountancy / Accounts of Trusts &amp; Co- operative Society / Computerized Accounting and Tally Package / Disaster Management / Customer Relations Management Expert (CRME) / Direct Taxes (Income Tax) / Disaster Counseling / Environment Management and Disaster Mitigation / G-Tech Network Specialist / Indirect Taxes(Central Excise &amp; Service Tax)
/ Event Management / Financial Planning / Secretarial Practice &amp; Office Management / Stenography)</t>
  </si>
  <si>
    <t>FACULTY OF MEDICAL &amp; PARAMEDICAL SCIENCES</t>
  </si>
  <si>
    <r>
      <rPr>
        <i/>
        <sz val="11"/>
        <rFont val="Times New Roman"/>
        <family val="1"/>
      </rPr>
      <t xml:space="preserve">Master of Science </t>
    </r>
    <r>
      <rPr>
        <sz val="11"/>
        <rFont val="Times New Roman"/>
        <family val="1"/>
      </rPr>
      <t>in ( Biological Science / Clinical Psychology / Dietetics and Applied Nutrition / Hospital Management / Human Nutrition / Industrial Biotechnology / Medical Laboratory Technology / Medical Microbiology / Medical Transcription / Naturopathy &amp; Yoga Sciences / Occupational Therapy / Optometry
/ Radiology &amp; Imaging Technology / Medical Anatomy)</t>
    </r>
  </si>
  <si>
    <t>B. Sc. In relevant subject</t>
  </si>
  <si>
    <r>
      <rPr>
        <i/>
        <sz val="11"/>
        <rFont val="Times New Roman"/>
        <family val="1"/>
      </rPr>
      <t xml:space="preserve">Master in Physiotherapy </t>
    </r>
    <r>
      <rPr>
        <sz val="11"/>
        <rFont val="Times New Roman"/>
        <family val="1"/>
      </rPr>
      <t>in Orthopedics/ Neurological Science/ Cardiopulmonary Science/ Community Based Rehabilitation/ Pediatrics/  Sport)</t>
    </r>
  </si>
  <si>
    <t>BPT</t>
  </si>
  <si>
    <t>Bachelor in Physiotherapy</t>
  </si>
  <si>
    <r>
      <rPr>
        <i/>
        <sz val="11"/>
        <rFont val="Times New Roman"/>
        <family val="1"/>
      </rPr>
      <t xml:space="preserve">Bachelor of Science </t>
    </r>
    <r>
      <rPr>
        <sz val="11"/>
        <rFont val="Times New Roman"/>
        <family val="1"/>
      </rPr>
      <t>in ( Anesthesia Technology / Biological Science / Dialysis Technician / Dietetics and Applied Nutrition / Homoeopathic Pharmacy / Hospital Management / Human Nutrition / Medical Laboratory Technology / Medical Microbiology
/ Medical Transcription / Occupational Therapy / Operation Theater Technology / Optometry / Perfusion Technology / Radiology &amp; Imaging Technology / Blood Transfusion Technology
/ Radiotherapy Technology / Medical Sociology / Respiratory Care Technology / Cardiac Care Technology)</t>
    </r>
  </si>
  <si>
    <t>Bachelor of Naturopathy &amp; Yoga Sciences (BNYS)</t>
  </si>
  <si>
    <t>Year</t>
  </si>
  <si>
    <t>4 Years</t>
  </si>
  <si>
    <t>XII with PCB</t>
  </si>
  <si>
    <r>
      <rPr>
        <i/>
        <sz val="11"/>
        <rFont val="Times New Roman"/>
        <family val="1"/>
      </rPr>
      <t xml:space="preserve">PG Diploma in ( </t>
    </r>
    <r>
      <rPr>
        <sz val="11"/>
        <rFont val="Times New Roman"/>
        <family val="1"/>
      </rPr>
      <t>Ultrasonography / Maternal &amp; Child Health / Geriatric Medicine / Industrial Safety &amp; Fire / Industrial Safety / Acupuncture / Laboratory Medicine / Clinical Cardiology / Neurology / Ophthalmic Technology / Forensic Science / Emergency Medicine / Dietetics and Nutrition / Diabetology / Pharma Regulatory Affairs</t>
    </r>
    <r>
      <rPr>
        <i/>
        <sz val="11"/>
        <rFont val="Times New Roman"/>
        <family val="1"/>
      </rPr>
      <t>)</t>
    </r>
  </si>
  <si>
    <t>1 Year</t>
  </si>
  <si>
    <t>Graduation (Science)</t>
  </si>
  <si>
    <r>
      <rPr>
        <i/>
        <sz val="11"/>
        <rFont val="Times New Roman"/>
        <family val="1"/>
      </rPr>
      <t xml:space="preserve">Diploma in </t>
    </r>
    <r>
      <rPr>
        <sz val="11"/>
        <rFont val="Times New Roman"/>
        <family val="1"/>
      </rPr>
      <t>(Ayurvedic Compounder / Ayurvedic Pharmacy / Dental Technician &amp; Hygiene / Dental Technology / Dialysis Technician / ECG Technology / Fire &amp; Safety / Health Care &amp; Services / Health Information Technology / Homoeopathic Pharmacy / Industrial Safety &amp; Fire / Medical Lab Technology (MLT) / Medical Record Technology / Multipurpose Health Worker / Naturopathy &amp; Yogic Sciences / Nutrition &amp; Dietics / Operation Theater Technology (OTT) / Ophthalmic Technician / Optometry / Radiology and Imaging Technology / Refraction Optometry / Ultra Sound Technology (UST)/ Veterinary Pharmacy/ X-Ray Technology / Blood Transfusion Technology / Cardiology Technician / CT Scan Technology/ Occupational Therapy / Pharma Sales )</t>
    </r>
  </si>
  <si>
    <r>
      <rPr>
        <i/>
        <sz val="11"/>
        <rFont val="Times New Roman"/>
        <family val="1"/>
      </rPr>
      <t xml:space="preserve">Diploma in </t>
    </r>
    <r>
      <rPr>
        <sz val="11"/>
        <rFont val="Times New Roman"/>
        <family val="1"/>
      </rPr>
      <t>( Beauty &amp; Hair Care / Beauty Cosmetology Health &amp; Wellness / Clinical Research / Fire &amp; Safety / Health Care Assistance / Health Safety &amp; Environment / Health Sanitary Inspector / Hygiene &amp; Sanitation / Medical Transcriptions / Nutrition &amp; Health Education / Optometry / Pharmaceutical Marketing Management / Vision Care Technician / Yoga &amp; Naturopathy / Hospital Management / Medical Dresser / Panchkarma / Operation Theater Technology (OTT) / Homoeopathic  Pharmacy)</t>
    </r>
  </si>
  <si>
    <t>Diploma in Physiotherapy</t>
  </si>
  <si>
    <t>Certificate Courses: (Caregiver Training / Nursing Assistant / Beauty Cosmetology Health &amp; Wellness / Hair Stylist &amp; hair Care / Fire &amp; Safety, Operation Theater Technology (OTT) / Health Care Management / Acupuncture Science)</t>
  </si>
  <si>
    <t>FACULTY OF LAW</t>
  </si>
  <si>
    <r>
      <rPr>
        <i/>
        <sz val="11"/>
        <rFont val="Times New Roman"/>
        <family val="1"/>
      </rPr>
      <t xml:space="preserve">LL.M / LLM </t>
    </r>
    <r>
      <rPr>
        <sz val="11"/>
        <rFont val="Times New Roman"/>
        <family val="1"/>
      </rPr>
      <t>in (Business Law / Criminal Law)</t>
    </r>
  </si>
  <si>
    <t>2 Years</t>
  </si>
  <si>
    <t>LLB</t>
  </si>
  <si>
    <r>
      <rPr>
        <i/>
        <sz val="11"/>
        <rFont val="Times New Roman"/>
        <family val="1"/>
      </rPr>
      <t xml:space="preserve">Post Graduation Diploma </t>
    </r>
    <r>
      <rPr>
        <sz val="11"/>
        <rFont val="Times New Roman"/>
        <family val="1"/>
      </rPr>
      <t>(Business Law / Criminal Law / Cyber Law / Environmental Laws / Human Rights Law / Intellectual Property Rights / Taxation Law)</t>
    </r>
  </si>
  <si>
    <t>3 Years</t>
  </si>
  <si>
    <r>
      <rPr>
        <i/>
        <sz val="11"/>
        <rFont val="Times New Roman"/>
        <family val="1"/>
      </rPr>
      <t xml:space="preserve">Diploma </t>
    </r>
    <r>
      <rPr>
        <sz val="11"/>
        <rFont val="Times New Roman"/>
        <family val="1"/>
      </rPr>
      <t>in (Business Law / Civil Law / Corporate Law &amp; Management / Cyber Law / Environmental law / General law / Human Rights Law / Intellectual Property Rights law / Labor Law
/ Patent Law / Taxation Law )</t>
    </r>
  </si>
  <si>
    <t>FACULTY OF EDUCATION</t>
  </si>
  <si>
    <t>M.A in Education / Physical Education (Lateral Entry)</t>
  </si>
  <si>
    <t>B.ED</t>
  </si>
  <si>
    <t>M.A in Education / Physical Education</t>
  </si>
  <si>
    <t>P.G. DIPLOMA (Counseling / Early Childhood Care &amp; Education / Methodology of Education / Management of Education / Translation Studies / Yoga Education)</t>
  </si>
  <si>
    <t>DIPLOMA (Management of Education / Early Childhood Care &amp; Education (D.E.C.C.Ed.) / Yoga Education / Nursery Primary Teacher Training (NPTT) )</t>
  </si>
  <si>
    <t>DIPLOMA in Nursery Teacher Training (NTT)</t>
  </si>
  <si>
    <t>DIPLOMA (Early Childhood Care &amp; Education (D.E.C.C.Ed.) / Yoga Education / Computer Teacher Training (CTT) / Yoga Teacher Training)</t>
  </si>
  <si>
    <t>CERTIFICATE (Early Childhood Care &amp; Education (C.E.C.C.Ed.) / Yoga Education</t>
  </si>
  <si>
    <t>FACULTY OF JOURNALISM &amp; MASS COMMUNICATION</t>
  </si>
  <si>
    <t>Master  of  Arts  (Journalism  &amp;  Mass  Communication  /    Mass Communication)</t>
  </si>
  <si>
    <t>Bachelor of   Arts (Journalism &amp; Mass Communication /   Mass Communication)</t>
  </si>
  <si>
    <t>POST      GRADUATION      DIPLOMA      Journalism      &amp;      Mass Communication</t>
  </si>
  <si>
    <t>Diploma in Journalism / Mass Media</t>
  </si>
  <si>
    <t>Diploma in Journalism / Mass Media / Film Production</t>
  </si>
  <si>
    <t>Diploma in Sound Recording Camera &amp; lighting / Editing &amp; Sound recording</t>
  </si>
  <si>
    <t>Certificate in Journalism / Mass Media</t>
  </si>
  <si>
    <t>FACULTY OF HOSPITALITY &amp; TOURISM MANAGEMENT</t>
  </si>
  <si>
    <r>
      <rPr>
        <i/>
        <sz val="11"/>
        <rFont val="Times New Roman"/>
        <family val="1"/>
      </rPr>
      <t xml:space="preserve">Master of Business Administration (MBA) </t>
    </r>
    <r>
      <rPr>
        <sz val="11"/>
        <rFont val="Times New Roman"/>
        <family val="1"/>
      </rPr>
      <t>(Hotel Management / Travel and Leisure Management )</t>
    </r>
  </si>
  <si>
    <t>Master  of  Arts  in  (Hotel  Management  /  Travel  and  Leisure Management)</t>
  </si>
  <si>
    <t>Bachelor of Arts in ( Aviation / Cruise Hospitality Management / Culinary Arts / Hospitality &amp; Hotel Administration / Hotel Management / Travel and Leisure Management )</t>
  </si>
  <si>
    <t>Diploma in (Hotel Management / Leisure &amp; Hospitality Management/ Tourism &amp; Travel Management / Catering Management / House Keeping Management)</t>
  </si>
  <si>
    <t>FACULTY OF AGRICULTURE &amp; HORTICULTURE</t>
  </si>
  <si>
    <t>M.Sc. (Agronomy / Genetics &amp; Plant Breeding / Soil Science And Agricultural Chemistry / Entomology / Agricultural Economics / Agricultural Husbandry / Plant Pathology / Horticulture / Agricultural Extension / Microbiology)</t>
  </si>
  <si>
    <t>B.SC (AG)</t>
  </si>
  <si>
    <t>B.Sc. (Agriculture / Horticulture)</t>
  </si>
  <si>
    <t>Diploma in  Agricultural and Horticulture  Management: (Agro- Supplementary Animal Farm / Agro Farm Mgt / Horticulture Techniques)</t>
  </si>
  <si>
    <t>FACULTY OF FINE ARTS &amp; DESIGN</t>
  </si>
  <si>
    <t>Master  of  Business  Administration  (  Interior  Designing  / Fashion  Technology)</t>
  </si>
  <si>
    <t>Master of Fine Arts (MFA) (Applied Art / Painting / Sculpture / Metal Work / Textile Design / Interior Design / Ceramics / Graphics  Printmaking)</t>
  </si>
  <si>
    <t>Bachelor of Fine Arts (BFA) / Bachelor of Fine Arts (BFA) (Applied Art / Painting / Sculpture / Metal Work / Textile Design / Interior Design / Ceramics / Graphics Printmaking)</t>
  </si>
  <si>
    <t>Advanced Diploma in Interior Designing / Fashion Technology</t>
  </si>
  <si>
    <t>Diploma in Photography / Garments Construction &amp; Embroidery</t>
  </si>
  <si>
    <t>Diploma in Interior Designing / Fashion Technology</t>
  </si>
  <si>
    <t>Certificate   in      Photography      /   Garments   Construction   &amp; Embroidery</t>
  </si>
  <si>
    <t>FACULTY OF COMMERCE</t>
  </si>
  <si>
    <t>Master in Commerce (M.Com)</t>
  </si>
  <si>
    <t>B.Com.</t>
  </si>
  <si>
    <t>Bachelor in Commerce (B.Com)</t>
  </si>
  <si>
    <t>XII (Science / Commerce)</t>
  </si>
  <si>
    <t>Bachelor in (Business Process Outsourcing, Service management, Management  Studies)</t>
  </si>
  <si>
    <t>XII (Commerce )</t>
  </si>
  <si>
    <t>B.  Com  (Hons.)  (Accounting  &amp;  Finance,  Financial  Markets  &amp; Banking and Insurance)</t>
  </si>
  <si>
    <t>Diploma in (Taxation, Investment, Accounting &amp; Finance)</t>
  </si>
  <si>
    <t>Certificate in ( Taxation, Investment, Accounting &amp; Finance )</t>
  </si>
  <si>
    <t>FACULTY OF SCIENCE</t>
  </si>
  <si>
    <t>M.Sc.  (Chemistry  /  Physics  /  Mathematics  /  Environmental Science / Biology / Botany / Zoology / Geology)</t>
  </si>
  <si>
    <t>B. Sc (PCM /PCB)</t>
  </si>
  <si>
    <t>M.Sc. (Biotechnology / Microbiology / Bio Science / Biochemistry
/ Tele Communication / Bio-Informatics / Psychology / Food &amp; Nutrition / Geo-Informatics / Electronics)</t>
  </si>
  <si>
    <t>Graduation (Relevant Field)</t>
  </si>
  <si>
    <t>M.Sc. ( Animation and Multimedia/ Jewellery Designing / Gemology / Textile Designing/ Interior Designing/Beauty and Spa Management / Fashion Technology / Hotel Management )</t>
  </si>
  <si>
    <t>B.Sc. (Physics, Chemistry &amp; Biology (PCB) / Physics, Chemistry &amp; Maths (PCM) / Statistics / Ayurveda / Fire Safety &amp; Hazard Management (FSHM) / Automobile / Tele Communication / Physics / Mathematics / Zoology, Biology &amp; Chemistry (ZBC) / Environmental  Science)</t>
  </si>
  <si>
    <t>B.Sc. (Biotechnology / Microbiology / Bio Science /  Biochemistry
/ Geology / Botany / Zoology / Bio-Informatics)</t>
  </si>
  <si>
    <t>B.Sc. ( Animation &amp; Multimedia/ Jewellery Designing / Gemology / Textile Designing/ Interior Designing /Beauty and Spa Management / Fashion Technology / Footwear Technology  / Hotel  Management)</t>
  </si>
  <si>
    <t>Post Graduation Diploma in (Actuarial Science / Analytical Techniques / Diabetology / Dietetics and Applied Nutrition / Digital Composting and Visual Effects / Environmental Technology
/ Food Processing and Preservation / Hotel Management / Perfumery and Cosmetics Management / Remote Sensing Technology )</t>
  </si>
  <si>
    <t>DIPLOMA in Bio-Technology / Carpet Technology / Cosmetics and Perfumery Technology / Dairy Technology / Digital Animation / DTP Technician / Environmental Science/ Food Production / Industrial Toxicology / Jewellery Designing / Multimedia / Printing Technology / Textile Designing</t>
  </si>
  <si>
    <t>Certificate course in (Bio-informatics / Primary Care Paramedics
/ Instrumentation / Sensor Networks / Bio-culture Techniques / Food Nutrition &amp; Health)</t>
  </si>
  <si>
    <t>6 months</t>
  </si>
  <si>
    <t>CERTIFICATE in Short-term Under-Graduate Courses : (Industrial Chemistry / Polymers Chemistry &amp; Processing / Environment &amp; Industry / Agro Products Processing / Medical Social Worker / Fashion Designing )</t>
  </si>
  <si>
    <t>FACULTY OF ARTS &amp; SOCIAL SCIENCES</t>
  </si>
  <si>
    <t>Master of Social Work (MSW)</t>
  </si>
  <si>
    <t>Master of Library &amp; Information Sciences (M. Lib.)</t>
  </si>
  <si>
    <t>B. Lib.</t>
  </si>
  <si>
    <t>Bachelor of Arts (B.A)</t>
  </si>
  <si>
    <t>Bachelor of Social Work (BSW)</t>
  </si>
  <si>
    <t>Bachelor of Arts (Hons.) in All Subjects</t>
  </si>
  <si>
    <t>Bachelor of Library &amp; Information Sciences (B. Lib.)</t>
  </si>
  <si>
    <t>Diploma in Library Sciences / Vastu Shastra /   Jyothishyam / Social Work</t>
  </si>
  <si>
    <t>Certificate in Social Work / Jyothishyam / Spoken English</t>
  </si>
  <si>
    <r>
      <rPr>
        <b/>
        <u/>
        <sz val="11"/>
        <rFont val="Times New Roman"/>
        <family val="1"/>
      </rPr>
      <t xml:space="preserve">OTHER FEES:-
</t>
    </r>
    <r>
      <rPr>
        <sz val="10"/>
        <color rgb="FF16355C"/>
        <rFont val="Symbol"/>
        <family val="1"/>
      </rPr>
      <t/>
    </r>
  </si>
  <si>
    <t>Enrollment Fee One Time</t>
  </si>
  <si>
    <t>Examination Fee per (Semester/Year)</t>
  </si>
  <si>
    <t>Fee</t>
  </si>
  <si>
    <t>Lateral Entry Fee (Non Technical Course / Technical course)</t>
  </si>
  <si>
    <t>3000/5000</t>
  </si>
  <si>
    <t>Credit Transfer Fee (Non Technical Course / Technical course)</t>
  </si>
  <si>
    <t>C/Fee</t>
  </si>
  <si>
    <t>Enr/Fee</t>
  </si>
  <si>
    <t>Ex/Fee</t>
  </si>
  <si>
    <t>University Development Fee (2018/2017)</t>
  </si>
  <si>
    <t>PC/MC</t>
  </si>
  <si>
    <t>Degree</t>
  </si>
  <si>
    <t>LE Charges</t>
  </si>
  <si>
    <t>B.A in Physical Education / Education/Yoga</t>
  </si>
  <si>
    <t>Master of Arts (M.A</t>
  </si>
  <si>
    <t>BA IN MATH/ MA IN MATH</t>
  </si>
  <si>
    <t>15000/10000</t>
  </si>
  <si>
    <r>
      <rPr>
        <b/>
        <sz val="24"/>
        <rFont val="Times New Roman"/>
        <family val="1"/>
      </rPr>
      <t>2019</t>
    </r>
    <r>
      <rPr>
        <b/>
        <sz val="11"/>
        <rFont val="Times New Roman"/>
        <family val="1"/>
      </rPr>
      <t xml:space="preserve"> Gross Fee Payable </t>
    </r>
  </si>
  <si>
    <r>
      <rPr>
        <b/>
        <sz val="24"/>
        <rFont val="Times New Roman"/>
        <family val="1"/>
      </rPr>
      <t>2020</t>
    </r>
    <r>
      <rPr>
        <b/>
        <sz val="11"/>
        <rFont val="Times New Roman"/>
        <family val="1"/>
      </rPr>
      <t xml:space="preserve">Gross Fee Payable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</si>
</sst>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u/>
      <sz val="11"/>
      <name val="Times New Roman"/>
      <family val="1"/>
    </font>
    <font>
      <sz val="10"/>
      <color rgb="FF16355C"/>
      <name val="Symbol"/>
      <family val="1"/>
    </font>
    <font>
      <b/>
      <sz val="11"/>
      <color rgb="FFFF0000"/>
      <name val="Times New Roman"/>
      <family val="1"/>
    </font>
    <font>
      <b/>
      <sz val="2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shrinkToFit="1"/>
    </xf>
    <xf numFmtId="9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 shrinkToFit="1"/>
    </xf>
    <xf numFmtId="0" fontId="1" fillId="4" borderId="1" xfId="0" applyFont="1" applyFill="1" applyBorder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zoomScale="80" zoomScaleNormal="80" workbookViewId="0">
      <pane ySplit="2" topLeftCell="A3" activePane="bottomLeft" state="frozen"/>
      <selection pane="bottomLeft" activeCell="P93" sqref="P93"/>
    </sheetView>
  </sheetViews>
  <sheetFormatPr baseColWidth="10" defaultColWidth="8" defaultRowHeight="14" x14ac:dyDescent="0.15"/>
  <cols>
    <col min="1" max="1" width="66.1640625" style="27" customWidth="1"/>
    <col min="2" max="2" width="11.83203125" style="32" bestFit="1" customWidth="1"/>
    <col min="3" max="3" width="13.1640625" style="32" bestFit="1" customWidth="1"/>
    <col min="4" max="4" width="13.6640625" style="32" bestFit="1" customWidth="1"/>
    <col min="5" max="5" width="14.5" style="32" bestFit="1" customWidth="1"/>
    <col min="6" max="6" width="12.33203125" style="32" bestFit="1" customWidth="1"/>
    <col min="7" max="7" width="8" style="28" customWidth="1"/>
    <col min="8" max="8" width="8.33203125" style="28" customWidth="1"/>
    <col min="9" max="9" width="8.6640625" style="28" customWidth="1"/>
    <col min="10" max="10" width="7.33203125" style="28" customWidth="1"/>
    <col min="11" max="11" width="13" style="24" customWidth="1"/>
    <col min="12" max="12" width="11.5" style="24" customWidth="1"/>
    <col min="13" max="16384" width="8" style="27"/>
  </cols>
  <sheetData>
    <row r="1" spans="1:12" s="6" customFormat="1" ht="103.5" customHeight="1" x14ac:dyDescent="0.1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2" t="s">
        <v>168</v>
      </c>
      <c r="H1" s="23" t="s">
        <v>162</v>
      </c>
      <c r="I1" s="23" t="s">
        <v>163</v>
      </c>
      <c r="J1" s="23" t="s">
        <v>164</v>
      </c>
      <c r="K1" s="33" t="s">
        <v>173</v>
      </c>
      <c r="L1" s="34" t="s">
        <v>174</v>
      </c>
    </row>
    <row r="2" spans="1:12" ht="15" x14ac:dyDescent="0.15">
      <c r="A2" s="4" t="s">
        <v>6</v>
      </c>
      <c r="B2" s="5"/>
      <c r="C2" s="5"/>
      <c r="D2" s="5"/>
      <c r="E2" s="5"/>
      <c r="F2" s="5"/>
      <c r="G2" s="24"/>
      <c r="H2" s="25">
        <v>0.5</v>
      </c>
      <c r="I2" s="26">
        <v>1000</v>
      </c>
      <c r="J2" s="25">
        <v>1</v>
      </c>
      <c r="K2" s="26">
        <v>15000</v>
      </c>
      <c r="L2" s="26">
        <v>10000</v>
      </c>
    </row>
    <row r="3" spans="1:12" ht="60" x14ac:dyDescent="0.15">
      <c r="A3" s="6" t="s">
        <v>7</v>
      </c>
      <c r="B3" s="3" t="s">
        <v>8</v>
      </c>
      <c r="C3" s="3">
        <v>2</v>
      </c>
      <c r="D3" s="3" t="s">
        <v>9</v>
      </c>
      <c r="E3" s="3" t="s">
        <v>10</v>
      </c>
      <c r="F3" s="7">
        <v>70000</v>
      </c>
      <c r="H3" s="28">
        <f>(C3*F3)*$H$2</f>
        <v>70000</v>
      </c>
      <c r="I3" s="28">
        <f>$I$2</f>
        <v>1000</v>
      </c>
      <c r="J3" s="28">
        <f>(C3*2*$B$114)*$J$2</f>
        <v>6000</v>
      </c>
      <c r="K3" s="24">
        <f>SUM(H3:J3)+$K$2+G3</f>
        <v>92000</v>
      </c>
      <c r="L3" s="24">
        <f>SUM(H3:J3)+$L$2+G3</f>
        <v>87000</v>
      </c>
    </row>
    <row r="4" spans="1:12" ht="45" x14ac:dyDescent="0.15">
      <c r="A4" s="6" t="s">
        <v>11</v>
      </c>
      <c r="B4" s="3" t="s">
        <v>8</v>
      </c>
      <c r="C4" s="3">
        <v>4</v>
      </c>
      <c r="D4" s="3" t="s">
        <v>12</v>
      </c>
      <c r="E4" s="3" t="s">
        <v>13</v>
      </c>
      <c r="F4" s="7">
        <v>60000</v>
      </c>
      <c r="H4" s="28">
        <f>(C4*F4)*$H$2</f>
        <v>120000</v>
      </c>
      <c r="I4" s="28">
        <f t="shared" ref="I4:I67" si="0">$I$2</f>
        <v>1000</v>
      </c>
      <c r="J4" s="28">
        <f>(C4*2*$B$114)*$J$2</f>
        <v>12000</v>
      </c>
      <c r="K4" s="24">
        <v>131000</v>
      </c>
      <c r="L4" s="24">
        <v>136000</v>
      </c>
    </row>
    <row r="5" spans="1:12" ht="60" x14ac:dyDescent="0.15">
      <c r="A5" s="6" t="s">
        <v>14</v>
      </c>
      <c r="B5" s="3" t="s">
        <v>8</v>
      </c>
      <c r="C5" s="3">
        <v>3</v>
      </c>
      <c r="D5" s="3" t="s">
        <v>15</v>
      </c>
      <c r="E5" s="3" t="s">
        <v>16</v>
      </c>
      <c r="F5" s="7">
        <v>60000</v>
      </c>
      <c r="G5" s="28">
        <v>5000</v>
      </c>
      <c r="H5" s="28">
        <f>(C5*F5)*$H$2</f>
        <v>90000</v>
      </c>
      <c r="I5" s="28">
        <f t="shared" si="0"/>
        <v>1000</v>
      </c>
      <c r="J5" s="28">
        <f>(C5*2*$B$114)*$J$2</f>
        <v>9000</v>
      </c>
      <c r="K5" s="24">
        <f t="shared" ref="K5:K67" si="1">SUM(H5:J5)+$K$2+G5</f>
        <v>120000</v>
      </c>
      <c r="L5" s="24">
        <f>SUM(H5:J5)+$L$2+G5</f>
        <v>115000</v>
      </c>
    </row>
    <row r="6" spans="1:12" ht="105" x14ac:dyDescent="0.15">
      <c r="A6" s="6" t="s">
        <v>17</v>
      </c>
      <c r="B6" s="3" t="s">
        <v>8</v>
      </c>
      <c r="C6" s="3">
        <v>3</v>
      </c>
      <c r="D6" s="3" t="s">
        <v>15</v>
      </c>
      <c r="E6" s="3" t="s">
        <v>18</v>
      </c>
      <c r="F6" s="7">
        <v>30000</v>
      </c>
      <c r="H6" s="28">
        <f>(C6*F6)*$H$2</f>
        <v>45000</v>
      </c>
      <c r="I6" s="28">
        <f t="shared" si="0"/>
        <v>1000</v>
      </c>
      <c r="J6" s="28">
        <f>(C6*2*$B$114)*$J$2</f>
        <v>9000</v>
      </c>
      <c r="K6" s="24">
        <f t="shared" si="1"/>
        <v>70000</v>
      </c>
      <c r="L6" s="24">
        <f t="shared" ref="L6:L67" si="2">SUM(H6:J6)+$L$2</f>
        <v>65000</v>
      </c>
    </row>
    <row r="7" spans="1:12" ht="105" x14ac:dyDescent="0.15">
      <c r="A7" s="6" t="s">
        <v>19</v>
      </c>
      <c r="B7" s="3" t="s">
        <v>8</v>
      </c>
      <c r="C7" s="3">
        <v>2</v>
      </c>
      <c r="D7" s="3" t="s">
        <v>9</v>
      </c>
      <c r="E7" s="3" t="s">
        <v>20</v>
      </c>
      <c r="F7" s="7">
        <v>30000</v>
      </c>
      <c r="G7" s="28">
        <v>5000</v>
      </c>
      <c r="H7" s="28">
        <f>(C7*F7)*$H$2</f>
        <v>30000</v>
      </c>
      <c r="I7" s="28">
        <f t="shared" si="0"/>
        <v>1000</v>
      </c>
      <c r="J7" s="28">
        <f>(C7*2*$B$114)*$J$2</f>
        <v>6000</v>
      </c>
      <c r="K7" s="24">
        <f t="shared" si="1"/>
        <v>57000</v>
      </c>
      <c r="L7" s="24">
        <f>SUM(H7:J7)+$L$2+G7</f>
        <v>52000</v>
      </c>
    </row>
    <row r="8" spans="1:12" ht="60" x14ac:dyDescent="0.15">
      <c r="A8" s="6" t="s">
        <v>21</v>
      </c>
      <c r="B8" s="3" t="s">
        <v>22</v>
      </c>
      <c r="C8" s="3">
        <v>6</v>
      </c>
      <c r="D8" s="3" t="s">
        <v>23</v>
      </c>
      <c r="E8" s="3" t="s">
        <v>18</v>
      </c>
      <c r="F8" s="7">
        <v>8000</v>
      </c>
      <c r="H8" s="28">
        <f>F8*$H$2</f>
        <v>4000</v>
      </c>
      <c r="I8" s="28">
        <f t="shared" si="0"/>
        <v>1000</v>
      </c>
      <c r="J8" s="28">
        <f>$J$2*$B$114</f>
        <v>1500</v>
      </c>
      <c r="K8" s="24">
        <f t="shared" si="1"/>
        <v>21500</v>
      </c>
      <c r="L8" s="24">
        <f t="shared" si="2"/>
        <v>16500</v>
      </c>
    </row>
    <row r="9" spans="1:12" ht="15" x14ac:dyDescent="0.15">
      <c r="A9" s="4" t="s">
        <v>24</v>
      </c>
      <c r="B9" s="8"/>
      <c r="C9" s="8"/>
      <c r="D9" s="8"/>
      <c r="E9" s="8"/>
      <c r="F9" s="8"/>
    </row>
    <row r="10" spans="1:12" ht="30" x14ac:dyDescent="0.15">
      <c r="A10" s="6" t="s">
        <v>25</v>
      </c>
      <c r="B10" s="3" t="s">
        <v>8</v>
      </c>
      <c r="C10" s="3">
        <v>3</v>
      </c>
      <c r="D10" s="3" t="s">
        <v>15</v>
      </c>
      <c r="E10" s="3" t="s">
        <v>26</v>
      </c>
      <c r="F10" s="7">
        <v>20000</v>
      </c>
      <c r="H10" s="28">
        <f t="shared" ref="H10:H23" si="3">(C10*F10)*$H$2</f>
        <v>30000</v>
      </c>
      <c r="I10" s="28">
        <f t="shared" si="0"/>
        <v>1000</v>
      </c>
      <c r="J10" s="28">
        <f t="shared" ref="J10:J23" si="4">(C10*2*$B$114)*$J$2</f>
        <v>9000</v>
      </c>
      <c r="K10" s="24">
        <f t="shared" si="1"/>
        <v>55000</v>
      </c>
      <c r="L10" s="24">
        <f t="shared" si="2"/>
        <v>50000</v>
      </c>
    </row>
    <row r="11" spans="1:12" ht="30" x14ac:dyDescent="0.15">
      <c r="A11" s="6" t="s">
        <v>27</v>
      </c>
      <c r="B11" s="3" t="s">
        <v>8</v>
      </c>
      <c r="C11" s="3">
        <v>2</v>
      </c>
      <c r="D11" s="3" t="s">
        <v>9</v>
      </c>
      <c r="E11" s="3" t="s">
        <v>28</v>
      </c>
      <c r="F11" s="7">
        <v>20000</v>
      </c>
      <c r="G11" s="28">
        <v>3000</v>
      </c>
      <c r="H11" s="28">
        <f t="shared" si="3"/>
        <v>20000</v>
      </c>
      <c r="I11" s="28">
        <f t="shared" si="0"/>
        <v>1000</v>
      </c>
      <c r="J11" s="28">
        <f t="shared" si="4"/>
        <v>6000</v>
      </c>
      <c r="K11" s="24">
        <f t="shared" si="1"/>
        <v>45000</v>
      </c>
      <c r="L11" s="24">
        <f>SUM(H11:J11)+$L$2+G11</f>
        <v>40000</v>
      </c>
    </row>
    <row r="12" spans="1:12" ht="30" x14ac:dyDescent="0.15">
      <c r="A12" s="6" t="s">
        <v>29</v>
      </c>
      <c r="B12" s="3" t="s">
        <v>8</v>
      </c>
      <c r="C12" s="3">
        <v>1</v>
      </c>
      <c r="D12" s="3" t="s">
        <v>30</v>
      </c>
      <c r="E12" s="3" t="s">
        <v>31</v>
      </c>
      <c r="F12" s="7">
        <v>20000</v>
      </c>
      <c r="G12" s="28">
        <v>3000</v>
      </c>
      <c r="H12" s="28">
        <f t="shared" si="3"/>
        <v>10000</v>
      </c>
      <c r="I12" s="28">
        <f t="shared" si="0"/>
        <v>1000</v>
      </c>
      <c r="J12" s="28">
        <f t="shared" si="4"/>
        <v>3000</v>
      </c>
      <c r="K12" s="24">
        <f t="shared" si="1"/>
        <v>32000</v>
      </c>
      <c r="L12" s="24">
        <f>SUM(H12:J12)+$L$2+G12</f>
        <v>27000</v>
      </c>
    </row>
    <row r="13" spans="1:12" ht="30" x14ac:dyDescent="0.15">
      <c r="A13" s="6" t="s">
        <v>32</v>
      </c>
      <c r="B13" s="3" t="s">
        <v>8</v>
      </c>
      <c r="C13" s="3">
        <v>2</v>
      </c>
      <c r="D13" s="3" t="s">
        <v>9</v>
      </c>
      <c r="E13" s="3" t="s">
        <v>33</v>
      </c>
      <c r="F13" s="7">
        <v>18000</v>
      </c>
      <c r="H13" s="28">
        <f t="shared" si="3"/>
        <v>18000</v>
      </c>
      <c r="I13" s="28">
        <f t="shared" si="0"/>
        <v>1000</v>
      </c>
      <c r="J13" s="28">
        <f t="shared" si="4"/>
        <v>6000</v>
      </c>
      <c r="K13" s="24">
        <f t="shared" si="1"/>
        <v>40000</v>
      </c>
      <c r="L13" s="24">
        <f t="shared" si="2"/>
        <v>35000</v>
      </c>
    </row>
    <row r="14" spans="1:12" ht="45" x14ac:dyDescent="0.15">
      <c r="A14" s="6" t="s">
        <v>34</v>
      </c>
      <c r="B14" s="3" t="s">
        <v>8</v>
      </c>
      <c r="C14" s="3">
        <v>1</v>
      </c>
      <c r="D14" s="3" t="s">
        <v>30</v>
      </c>
      <c r="E14" s="3" t="s">
        <v>35</v>
      </c>
      <c r="F14" s="7">
        <v>18000</v>
      </c>
      <c r="G14" s="28">
        <v>3000</v>
      </c>
      <c r="H14" s="28">
        <f t="shared" si="3"/>
        <v>9000</v>
      </c>
      <c r="I14" s="28">
        <f t="shared" si="0"/>
        <v>1000</v>
      </c>
      <c r="J14" s="28">
        <f t="shared" si="4"/>
        <v>3000</v>
      </c>
      <c r="K14" s="24">
        <f t="shared" si="1"/>
        <v>31000</v>
      </c>
      <c r="L14" s="24">
        <f>SUM(H14:J14)+$L$2+G14</f>
        <v>26000</v>
      </c>
    </row>
    <row r="15" spans="1:12" ht="30" x14ac:dyDescent="0.15">
      <c r="A15" s="6" t="s">
        <v>36</v>
      </c>
      <c r="B15" s="3" t="s">
        <v>8</v>
      </c>
      <c r="C15" s="3">
        <v>2</v>
      </c>
      <c r="D15" s="3" t="s">
        <v>9</v>
      </c>
      <c r="E15" s="3" t="s">
        <v>37</v>
      </c>
      <c r="F15" s="7">
        <v>70000</v>
      </c>
      <c r="H15" s="28">
        <f t="shared" si="3"/>
        <v>70000</v>
      </c>
      <c r="I15" s="28">
        <f t="shared" si="0"/>
        <v>1000</v>
      </c>
      <c r="J15" s="28">
        <f t="shared" si="4"/>
        <v>6000</v>
      </c>
      <c r="K15" s="24">
        <f t="shared" si="1"/>
        <v>92000</v>
      </c>
      <c r="L15" s="24">
        <f t="shared" si="2"/>
        <v>87000</v>
      </c>
    </row>
    <row r="16" spans="1:12" ht="30" x14ac:dyDescent="0.15">
      <c r="A16" s="9" t="s">
        <v>38</v>
      </c>
      <c r="B16" s="3" t="s">
        <v>8</v>
      </c>
      <c r="C16" s="3">
        <v>3</v>
      </c>
      <c r="D16" s="3" t="s">
        <v>15</v>
      </c>
      <c r="E16" s="3" t="s">
        <v>39</v>
      </c>
      <c r="F16" s="7">
        <v>16000</v>
      </c>
      <c r="H16" s="28">
        <f t="shared" si="3"/>
        <v>24000</v>
      </c>
      <c r="I16" s="28">
        <f t="shared" si="0"/>
        <v>1000</v>
      </c>
      <c r="J16" s="28">
        <f>(C16*2*$B$114)*$J$2</f>
        <v>9000</v>
      </c>
      <c r="K16" s="24">
        <f t="shared" si="1"/>
        <v>49000</v>
      </c>
      <c r="L16" s="24">
        <f t="shared" si="2"/>
        <v>44000</v>
      </c>
    </row>
    <row r="17" spans="1:12" ht="30" x14ac:dyDescent="0.15">
      <c r="A17" s="9" t="s">
        <v>40</v>
      </c>
      <c r="B17" s="3" t="s">
        <v>8</v>
      </c>
      <c r="C17" s="10">
        <v>5</v>
      </c>
      <c r="D17" s="3" t="s">
        <v>41</v>
      </c>
      <c r="E17" s="3" t="s">
        <v>39</v>
      </c>
      <c r="F17" s="7">
        <v>14000</v>
      </c>
      <c r="H17" s="28">
        <f t="shared" si="3"/>
        <v>35000</v>
      </c>
      <c r="I17" s="28">
        <f t="shared" si="0"/>
        <v>1000</v>
      </c>
      <c r="J17" s="28">
        <f t="shared" si="4"/>
        <v>15000</v>
      </c>
      <c r="K17" s="24">
        <v>57200</v>
      </c>
      <c r="L17" s="24">
        <v>62500</v>
      </c>
    </row>
    <row r="18" spans="1:12" ht="45" x14ac:dyDescent="0.15">
      <c r="A18" s="6" t="s">
        <v>42</v>
      </c>
      <c r="B18" s="3" t="s">
        <v>8</v>
      </c>
      <c r="C18" s="3">
        <v>2</v>
      </c>
      <c r="D18" s="3" t="s">
        <v>9</v>
      </c>
      <c r="E18" s="3" t="s">
        <v>43</v>
      </c>
      <c r="F18" s="7">
        <v>16000</v>
      </c>
      <c r="G18" s="28">
        <v>3000</v>
      </c>
      <c r="H18" s="28">
        <f t="shared" si="3"/>
        <v>16000</v>
      </c>
      <c r="I18" s="28">
        <f t="shared" si="0"/>
        <v>1000</v>
      </c>
      <c r="J18" s="28">
        <f t="shared" si="4"/>
        <v>6000</v>
      </c>
      <c r="K18" s="24">
        <f t="shared" si="1"/>
        <v>41000</v>
      </c>
      <c r="L18" s="24">
        <f>SUM(H18:J18)+$L$2+G18</f>
        <v>36000</v>
      </c>
    </row>
    <row r="19" spans="1:12" ht="45" x14ac:dyDescent="0.15">
      <c r="A19" s="6" t="s">
        <v>44</v>
      </c>
      <c r="B19" s="3" t="s">
        <v>8</v>
      </c>
      <c r="C19" s="3">
        <v>3</v>
      </c>
      <c r="D19" s="3" t="s">
        <v>15</v>
      </c>
      <c r="E19" s="3" t="s">
        <v>43</v>
      </c>
      <c r="F19" s="7">
        <v>16000</v>
      </c>
      <c r="H19" s="28">
        <f t="shared" si="3"/>
        <v>24000</v>
      </c>
      <c r="I19" s="28">
        <f t="shared" si="0"/>
        <v>1000</v>
      </c>
      <c r="J19" s="28">
        <f t="shared" si="4"/>
        <v>9000</v>
      </c>
      <c r="K19" s="24">
        <f t="shared" si="1"/>
        <v>49000</v>
      </c>
      <c r="L19" s="24">
        <f t="shared" si="2"/>
        <v>44000</v>
      </c>
    </row>
    <row r="20" spans="1:12" ht="30" x14ac:dyDescent="0.15">
      <c r="A20" s="6" t="s">
        <v>45</v>
      </c>
      <c r="B20" s="3" t="s">
        <v>8</v>
      </c>
      <c r="C20" s="3">
        <v>4</v>
      </c>
      <c r="D20" s="3" t="s">
        <v>12</v>
      </c>
      <c r="E20" s="3" t="s">
        <v>13</v>
      </c>
      <c r="F20" s="7">
        <v>70000</v>
      </c>
      <c r="H20" s="28">
        <f t="shared" si="3"/>
        <v>140000</v>
      </c>
      <c r="I20" s="28">
        <f t="shared" si="0"/>
        <v>1000</v>
      </c>
      <c r="J20" s="28">
        <f t="shared" si="4"/>
        <v>12000</v>
      </c>
      <c r="K20" s="24">
        <f t="shared" si="1"/>
        <v>168000</v>
      </c>
      <c r="L20" s="24">
        <f t="shared" si="2"/>
        <v>163000</v>
      </c>
    </row>
    <row r="21" spans="1:12" ht="30" x14ac:dyDescent="0.15">
      <c r="A21" s="6" t="s">
        <v>46</v>
      </c>
      <c r="B21" s="3" t="s">
        <v>8</v>
      </c>
      <c r="C21" s="3">
        <v>1</v>
      </c>
      <c r="D21" s="3" t="s">
        <v>30</v>
      </c>
      <c r="E21" s="3" t="s">
        <v>47</v>
      </c>
      <c r="F21" s="7">
        <v>12000</v>
      </c>
      <c r="H21" s="28">
        <f t="shared" si="3"/>
        <v>6000</v>
      </c>
      <c r="I21" s="28">
        <f t="shared" si="0"/>
        <v>1000</v>
      </c>
      <c r="J21" s="28">
        <f t="shared" si="4"/>
        <v>3000</v>
      </c>
      <c r="K21" s="24">
        <f t="shared" si="1"/>
        <v>25000</v>
      </c>
      <c r="L21" s="24">
        <f t="shared" si="2"/>
        <v>20000</v>
      </c>
    </row>
    <row r="22" spans="1:12" ht="30" x14ac:dyDescent="0.15">
      <c r="A22" s="6" t="s">
        <v>48</v>
      </c>
      <c r="B22" s="3" t="s">
        <v>8</v>
      </c>
      <c r="C22" s="3">
        <v>1</v>
      </c>
      <c r="D22" s="3" t="s">
        <v>30</v>
      </c>
      <c r="E22" s="3" t="s">
        <v>39</v>
      </c>
      <c r="F22" s="7">
        <v>10000</v>
      </c>
      <c r="H22" s="28">
        <f t="shared" si="3"/>
        <v>5000</v>
      </c>
      <c r="I22" s="28">
        <f t="shared" si="0"/>
        <v>1000</v>
      </c>
      <c r="J22" s="28">
        <f t="shared" si="4"/>
        <v>3000</v>
      </c>
      <c r="K22" s="24">
        <f t="shared" si="1"/>
        <v>24000</v>
      </c>
      <c r="L22" s="24">
        <f t="shared" si="2"/>
        <v>19000</v>
      </c>
    </row>
    <row r="23" spans="1:12" ht="30" x14ac:dyDescent="0.15">
      <c r="A23" s="6" t="s">
        <v>49</v>
      </c>
      <c r="B23" s="3" t="s">
        <v>8</v>
      </c>
      <c r="C23" s="3">
        <v>1</v>
      </c>
      <c r="D23" s="3" t="s">
        <v>30</v>
      </c>
      <c r="E23" s="3" t="s">
        <v>18</v>
      </c>
      <c r="F23" s="7">
        <v>8000</v>
      </c>
      <c r="H23" s="28">
        <f t="shared" si="3"/>
        <v>4000</v>
      </c>
      <c r="I23" s="28">
        <f t="shared" si="0"/>
        <v>1000</v>
      </c>
      <c r="J23" s="28">
        <f t="shared" si="4"/>
        <v>3000</v>
      </c>
      <c r="K23" s="24">
        <f t="shared" si="1"/>
        <v>23000</v>
      </c>
      <c r="L23" s="24">
        <f t="shared" si="2"/>
        <v>18000</v>
      </c>
    </row>
    <row r="24" spans="1:12" ht="30" x14ac:dyDescent="0.15">
      <c r="A24" s="6" t="s">
        <v>50</v>
      </c>
      <c r="B24" s="3" t="s">
        <v>22</v>
      </c>
      <c r="C24" s="3">
        <v>6</v>
      </c>
      <c r="D24" s="3" t="s">
        <v>23</v>
      </c>
      <c r="E24" s="3" t="s">
        <v>18</v>
      </c>
      <c r="F24" s="7">
        <v>7000</v>
      </c>
      <c r="H24" s="28">
        <f>F24*$H$2</f>
        <v>3500</v>
      </c>
      <c r="I24" s="28">
        <f t="shared" si="0"/>
        <v>1000</v>
      </c>
      <c r="J24" s="28">
        <f>$J$2*$B$114</f>
        <v>1500</v>
      </c>
      <c r="K24" s="24">
        <f t="shared" si="1"/>
        <v>21000</v>
      </c>
      <c r="L24" s="24">
        <f t="shared" si="2"/>
        <v>16000</v>
      </c>
    </row>
    <row r="25" spans="1:12" ht="15" x14ac:dyDescent="0.15">
      <c r="A25" s="4" t="s">
        <v>51</v>
      </c>
      <c r="B25" s="8"/>
      <c r="C25" s="8"/>
      <c r="D25" s="8"/>
      <c r="E25" s="8"/>
      <c r="F25" s="8"/>
    </row>
    <row r="26" spans="1:12" ht="135" x14ac:dyDescent="0.15">
      <c r="A26" s="6" t="s">
        <v>52</v>
      </c>
      <c r="B26" s="3" t="s">
        <v>8</v>
      </c>
      <c r="C26" s="3">
        <v>2</v>
      </c>
      <c r="D26" s="3" t="s">
        <v>9</v>
      </c>
      <c r="E26" s="3" t="s">
        <v>53</v>
      </c>
      <c r="F26" s="7">
        <v>30000</v>
      </c>
      <c r="H26" s="28">
        <f t="shared" ref="H26:H31" si="5">(C26*F26)*$H$2</f>
        <v>30000</v>
      </c>
      <c r="I26" s="28">
        <f t="shared" si="0"/>
        <v>1000</v>
      </c>
      <c r="J26" s="28">
        <f t="shared" ref="J26:J31" si="6">(C26*2*$B$114)*$J$2</f>
        <v>6000</v>
      </c>
      <c r="K26" s="24">
        <f t="shared" si="1"/>
        <v>52000</v>
      </c>
      <c r="L26" s="24">
        <f t="shared" si="2"/>
        <v>47000</v>
      </c>
    </row>
    <row r="27" spans="1:12" ht="45" x14ac:dyDescent="0.15">
      <c r="A27" s="11" t="s">
        <v>54</v>
      </c>
      <c r="B27" s="3" t="s">
        <v>8</v>
      </c>
      <c r="C27" s="3">
        <v>1</v>
      </c>
      <c r="D27" s="3" t="s">
        <v>30</v>
      </c>
      <c r="E27" s="3" t="s">
        <v>55</v>
      </c>
      <c r="F27" s="7">
        <v>30000</v>
      </c>
      <c r="H27" s="28">
        <f t="shared" si="5"/>
        <v>15000</v>
      </c>
      <c r="I27" s="28">
        <f t="shared" si="0"/>
        <v>1000</v>
      </c>
      <c r="J27" s="28">
        <f t="shared" si="6"/>
        <v>3000</v>
      </c>
      <c r="K27" s="24">
        <f t="shared" si="1"/>
        <v>34000</v>
      </c>
      <c r="L27" s="24">
        <f t="shared" si="2"/>
        <v>29000</v>
      </c>
    </row>
    <row r="28" spans="1:12" ht="30" x14ac:dyDescent="0.15">
      <c r="A28" s="9" t="s">
        <v>56</v>
      </c>
      <c r="B28" s="3" t="s">
        <v>8</v>
      </c>
      <c r="C28" s="10">
        <v>5</v>
      </c>
      <c r="D28" s="3" t="s">
        <v>41</v>
      </c>
      <c r="E28" s="3" t="s">
        <v>39</v>
      </c>
      <c r="F28" s="7">
        <v>13000</v>
      </c>
      <c r="H28" s="28">
        <f t="shared" si="5"/>
        <v>32500</v>
      </c>
      <c r="I28" s="28">
        <f t="shared" si="0"/>
        <v>1000</v>
      </c>
      <c r="J28" s="28">
        <f t="shared" si="6"/>
        <v>15000</v>
      </c>
      <c r="K28" s="24">
        <f t="shared" si="1"/>
        <v>63500</v>
      </c>
      <c r="L28" s="24">
        <f t="shared" si="2"/>
        <v>58500</v>
      </c>
    </row>
    <row r="29" spans="1:12" ht="70.5" customHeight="1" x14ac:dyDescent="0.15">
      <c r="A29" s="6" t="s">
        <v>57</v>
      </c>
      <c r="B29" s="3" t="s">
        <v>8</v>
      </c>
      <c r="C29" s="3">
        <v>3</v>
      </c>
      <c r="D29" s="3" t="s">
        <v>15</v>
      </c>
      <c r="E29" s="3" t="s">
        <v>39</v>
      </c>
      <c r="F29" s="7">
        <v>12000</v>
      </c>
      <c r="H29" s="28">
        <f t="shared" si="5"/>
        <v>18000</v>
      </c>
      <c r="I29" s="28">
        <f t="shared" si="0"/>
        <v>1000</v>
      </c>
      <c r="J29" s="28">
        <f t="shared" si="6"/>
        <v>9000</v>
      </c>
      <c r="K29" s="24">
        <f t="shared" si="1"/>
        <v>43000</v>
      </c>
      <c r="L29" s="24">
        <f t="shared" si="2"/>
        <v>38000</v>
      </c>
    </row>
    <row r="30" spans="1:12" ht="90" x14ac:dyDescent="0.15">
      <c r="A30" s="6" t="s">
        <v>58</v>
      </c>
      <c r="B30" s="3" t="s">
        <v>8</v>
      </c>
      <c r="C30" s="3">
        <v>1</v>
      </c>
      <c r="D30" s="3" t="s">
        <v>30</v>
      </c>
      <c r="E30" s="3" t="s">
        <v>47</v>
      </c>
      <c r="F30" s="7">
        <v>16000</v>
      </c>
      <c r="H30" s="28">
        <f t="shared" si="5"/>
        <v>8000</v>
      </c>
      <c r="I30" s="28">
        <f t="shared" si="0"/>
        <v>1000</v>
      </c>
      <c r="J30" s="28">
        <f t="shared" si="6"/>
        <v>3000</v>
      </c>
      <c r="K30" s="24">
        <f t="shared" si="1"/>
        <v>27000</v>
      </c>
      <c r="L30" s="24">
        <f t="shared" si="2"/>
        <v>22000</v>
      </c>
    </row>
    <row r="31" spans="1:12" ht="105" x14ac:dyDescent="0.15">
      <c r="A31" s="6" t="s">
        <v>59</v>
      </c>
      <c r="B31" s="3" t="s">
        <v>8</v>
      </c>
      <c r="C31" s="3">
        <v>1</v>
      </c>
      <c r="D31" s="3" t="s">
        <v>30</v>
      </c>
      <c r="E31" s="3" t="s">
        <v>18</v>
      </c>
      <c r="F31" s="7">
        <v>10000</v>
      </c>
      <c r="H31" s="28">
        <f t="shared" si="5"/>
        <v>5000</v>
      </c>
      <c r="I31" s="28">
        <f t="shared" si="0"/>
        <v>1000</v>
      </c>
      <c r="J31" s="28">
        <f t="shared" si="6"/>
        <v>3000</v>
      </c>
      <c r="K31" s="24">
        <f t="shared" si="1"/>
        <v>24000</v>
      </c>
      <c r="L31" s="24">
        <f t="shared" si="2"/>
        <v>19000</v>
      </c>
    </row>
    <row r="32" spans="1:12" ht="105" x14ac:dyDescent="0.15">
      <c r="A32" s="6" t="s">
        <v>60</v>
      </c>
      <c r="B32" s="3" t="s">
        <v>22</v>
      </c>
      <c r="C32" s="3">
        <v>6</v>
      </c>
      <c r="D32" s="3" t="s">
        <v>23</v>
      </c>
      <c r="E32" s="3" t="s">
        <v>18</v>
      </c>
      <c r="F32" s="7">
        <v>8000</v>
      </c>
      <c r="H32" s="28">
        <f>F32*$H$2</f>
        <v>4000</v>
      </c>
      <c r="I32" s="28">
        <f t="shared" si="0"/>
        <v>1000</v>
      </c>
      <c r="J32" s="28">
        <f>$J$2*$B$114</f>
        <v>1500</v>
      </c>
      <c r="K32" s="24">
        <f t="shared" si="1"/>
        <v>21500</v>
      </c>
      <c r="L32" s="24">
        <f t="shared" si="2"/>
        <v>16500</v>
      </c>
    </row>
    <row r="33" spans="1:12" ht="15" x14ac:dyDescent="0.15">
      <c r="A33" s="4" t="s">
        <v>61</v>
      </c>
      <c r="B33" s="8"/>
      <c r="C33" s="8"/>
      <c r="D33" s="8"/>
      <c r="E33" s="8"/>
      <c r="F33" s="8"/>
    </row>
    <row r="34" spans="1:12" ht="90" x14ac:dyDescent="0.15">
      <c r="A34" s="6" t="s">
        <v>62</v>
      </c>
      <c r="B34" s="3" t="s">
        <v>8</v>
      </c>
      <c r="C34" s="3">
        <v>2</v>
      </c>
      <c r="D34" s="3" t="s">
        <v>9</v>
      </c>
      <c r="E34" s="3" t="s">
        <v>63</v>
      </c>
      <c r="F34" s="7">
        <v>20000</v>
      </c>
      <c r="H34" s="28">
        <f t="shared" ref="H34:H42" si="7">(C34*F34)*$H$2</f>
        <v>20000</v>
      </c>
      <c r="I34" s="28">
        <f t="shared" si="0"/>
        <v>1000</v>
      </c>
      <c r="J34" s="28">
        <f>(C34*2*$B$114)*$J$2</f>
        <v>6000</v>
      </c>
      <c r="K34" s="24">
        <f t="shared" si="1"/>
        <v>42000</v>
      </c>
      <c r="L34" s="24">
        <f t="shared" si="2"/>
        <v>37000</v>
      </c>
    </row>
    <row r="35" spans="1:12" ht="30" x14ac:dyDescent="0.15">
      <c r="A35" s="6" t="s">
        <v>64</v>
      </c>
      <c r="B35" s="3" t="s">
        <v>8</v>
      </c>
      <c r="C35" s="3">
        <v>2</v>
      </c>
      <c r="D35" s="3" t="s">
        <v>9</v>
      </c>
      <c r="E35" s="3" t="s">
        <v>65</v>
      </c>
      <c r="F35" s="7">
        <v>25000</v>
      </c>
      <c r="H35" s="28">
        <f t="shared" si="7"/>
        <v>25000</v>
      </c>
      <c r="I35" s="28">
        <f t="shared" si="0"/>
        <v>1000</v>
      </c>
      <c r="J35" s="28">
        <f>(C35*2*$B$114)*$J$2</f>
        <v>6000</v>
      </c>
      <c r="K35" s="24">
        <f t="shared" si="1"/>
        <v>47000</v>
      </c>
      <c r="L35" s="24">
        <f t="shared" si="2"/>
        <v>42000</v>
      </c>
    </row>
    <row r="36" spans="1:12" ht="30" x14ac:dyDescent="0.15">
      <c r="A36" s="9" t="s">
        <v>66</v>
      </c>
      <c r="B36" s="3" t="s">
        <v>8</v>
      </c>
      <c r="C36" s="3">
        <v>4</v>
      </c>
      <c r="D36" s="3" t="s">
        <v>12</v>
      </c>
      <c r="E36" s="3" t="s">
        <v>13</v>
      </c>
      <c r="F36" s="7">
        <v>25000</v>
      </c>
      <c r="H36" s="28">
        <f t="shared" si="7"/>
        <v>50000</v>
      </c>
      <c r="I36" s="28">
        <f t="shared" si="0"/>
        <v>1000</v>
      </c>
      <c r="J36" s="28">
        <f>(C36*2*$B$114)*$J$2</f>
        <v>12000</v>
      </c>
      <c r="K36" s="24">
        <f t="shared" si="1"/>
        <v>78000</v>
      </c>
      <c r="L36" s="24">
        <f t="shared" si="2"/>
        <v>73000</v>
      </c>
    </row>
    <row r="37" spans="1:12" ht="135" x14ac:dyDescent="0.15">
      <c r="A37" s="4" t="s">
        <v>67</v>
      </c>
      <c r="B37" s="8" t="s">
        <v>8</v>
      </c>
      <c r="C37" s="8">
        <v>3</v>
      </c>
      <c r="D37" s="8" t="s">
        <v>15</v>
      </c>
      <c r="E37" s="8" t="s">
        <v>13</v>
      </c>
      <c r="F37" s="14">
        <v>25000</v>
      </c>
      <c r="G37" s="29"/>
      <c r="H37" s="29">
        <f>(C37*F37)*$H$2</f>
        <v>37500</v>
      </c>
      <c r="I37" s="28">
        <f t="shared" si="0"/>
        <v>1000</v>
      </c>
      <c r="J37" s="29">
        <f>(C37*2*$B$114)*$J$2</f>
        <v>9000</v>
      </c>
      <c r="K37" s="24">
        <f t="shared" si="1"/>
        <v>62500</v>
      </c>
      <c r="L37" s="24">
        <f t="shared" si="2"/>
        <v>57500</v>
      </c>
    </row>
    <row r="38" spans="1:12" ht="15" x14ac:dyDescent="0.15">
      <c r="A38" s="9" t="s">
        <v>68</v>
      </c>
      <c r="B38" s="3" t="s">
        <v>69</v>
      </c>
      <c r="C38" s="3">
        <v>4</v>
      </c>
      <c r="D38" s="3" t="s">
        <v>70</v>
      </c>
      <c r="E38" s="3" t="s">
        <v>71</v>
      </c>
      <c r="F38" s="7">
        <v>30000</v>
      </c>
      <c r="H38" s="28">
        <f t="shared" si="7"/>
        <v>60000</v>
      </c>
      <c r="I38" s="28">
        <f t="shared" si="0"/>
        <v>1000</v>
      </c>
      <c r="J38" s="28">
        <f>(C38*$B$114)*$J$2</f>
        <v>6000</v>
      </c>
      <c r="K38" s="24">
        <f t="shared" si="1"/>
        <v>82000</v>
      </c>
      <c r="L38" s="24">
        <f t="shared" si="2"/>
        <v>77000</v>
      </c>
    </row>
    <row r="39" spans="1:12" ht="75" x14ac:dyDescent="0.15">
      <c r="A39" s="6" t="s">
        <v>72</v>
      </c>
      <c r="B39" s="3" t="s">
        <v>69</v>
      </c>
      <c r="C39" s="3">
        <v>1</v>
      </c>
      <c r="D39" s="3" t="s">
        <v>73</v>
      </c>
      <c r="E39" s="3" t="s">
        <v>74</v>
      </c>
      <c r="F39" s="7">
        <v>25000</v>
      </c>
      <c r="H39" s="28">
        <f t="shared" si="7"/>
        <v>12500</v>
      </c>
      <c r="I39" s="28">
        <f t="shared" si="0"/>
        <v>1000</v>
      </c>
      <c r="J39" s="28">
        <f>(C39*$B$114)*$J$2</f>
        <v>1500</v>
      </c>
      <c r="K39" s="24">
        <f t="shared" si="1"/>
        <v>30000</v>
      </c>
      <c r="L39" s="24">
        <f t="shared" si="2"/>
        <v>25000</v>
      </c>
    </row>
    <row r="40" spans="1:12" ht="165" x14ac:dyDescent="0.15">
      <c r="A40" s="6" t="s">
        <v>75</v>
      </c>
      <c r="B40" s="3" t="s">
        <v>8</v>
      </c>
      <c r="C40" s="3">
        <v>2</v>
      </c>
      <c r="D40" s="3" t="s">
        <v>9</v>
      </c>
      <c r="E40" s="3" t="s">
        <v>18</v>
      </c>
      <c r="F40" s="7">
        <v>16000</v>
      </c>
      <c r="H40" s="28">
        <f t="shared" si="7"/>
        <v>16000</v>
      </c>
      <c r="I40" s="28">
        <f t="shared" si="0"/>
        <v>1000</v>
      </c>
      <c r="J40" s="28">
        <f>(C40*2*$B$114)*$J$2</f>
        <v>6000</v>
      </c>
      <c r="K40" s="24">
        <f t="shared" si="1"/>
        <v>38000</v>
      </c>
      <c r="L40" s="24">
        <f>SUM(H40:J40)+$L$2</f>
        <v>33000</v>
      </c>
    </row>
    <row r="41" spans="1:12" ht="139.5" customHeight="1" x14ac:dyDescent="0.15">
      <c r="A41" s="6" t="s">
        <v>76</v>
      </c>
      <c r="B41" s="3" t="s">
        <v>8</v>
      </c>
      <c r="C41" s="3">
        <v>1</v>
      </c>
      <c r="D41" s="3" t="s">
        <v>30</v>
      </c>
      <c r="E41" s="3" t="s">
        <v>18</v>
      </c>
      <c r="F41" s="7">
        <v>16000</v>
      </c>
      <c r="H41" s="28">
        <f>(C41*F41)*$H$2</f>
        <v>8000</v>
      </c>
      <c r="I41" s="28">
        <f t="shared" si="0"/>
        <v>1000</v>
      </c>
      <c r="J41" s="28">
        <f>(C41*2*$B$114)*$J$2</f>
        <v>3000</v>
      </c>
      <c r="K41" s="24">
        <f t="shared" si="1"/>
        <v>27000</v>
      </c>
      <c r="L41" s="24">
        <f t="shared" si="2"/>
        <v>22000</v>
      </c>
    </row>
    <row r="42" spans="1:12" ht="30" x14ac:dyDescent="0.15">
      <c r="A42" s="9" t="s">
        <v>77</v>
      </c>
      <c r="B42" s="3" t="s">
        <v>8</v>
      </c>
      <c r="C42" s="3">
        <v>2</v>
      </c>
      <c r="D42" s="3" t="s">
        <v>9</v>
      </c>
      <c r="E42" s="3" t="s">
        <v>18</v>
      </c>
      <c r="F42" s="7">
        <v>10000</v>
      </c>
      <c r="H42" s="28">
        <f t="shared" si="7"/>
        <v>10000</v>
      </c>
      <c r="I42" s="28">
        <f t="shared" si="0"/>
        <v>1000</v>
      </c>
      <c r="J42" s="28">
        <f>(C42*2*$B$114)*$J$2</f>
        <v>6000</v>
      </c>
      <c r="K42" s="24">
        <f t="shared" si="1"/>
        <v>32000</v>
      </c>
      <c r="L42" s="24">
        <f t="shared" si="2"/>
        <v>27000</v>
      </c>
    </row>
    <row r="43" spans="1:12" ht="60" x14ac:dyDescent="0.15">
      <c r="A43" s="6" t="s">
        <v>78</v>
      </c>
      <c r="B43" s="3" t="s">
        <v>22</v>
      </c>
      <c r="C43" s="3">
        <v>6</v>
      </c>
      <c r="D43" s="3" t="s">
        <v>23</v>
      </c>
      <c r="E43" s="3" t="s">
        <v>18</v>
      </c>
      <c r="F43" s="12">
        <v>8000</v>
      </c>
      <c r="H43" s="28">
        <f>F43*$H$2</f>
        <v>4000</v>
      </c>
      <c r="I43" s="28">
        <f t="shared" si="0"/>
        <v>1000</v>
      </c>
      <c r="J43" s="28">
        <f>$J$2*$B$114</f>
        <v>1500</v>
      </c>
      <c r="K43" s="24">
        <f t="shared" si="1"/>
        <v>21500</v>
      </c>
      <c r="L43" s="24">
        <f t="shared" si="2"/>
        <v>16500</v>
      </c>
    </row>
    <row r="44" spans="1:12" ht="15" x14ac:dyDescent="0.15">
      <c r="A44" s="4" t="s">
        <v>79</v>
      </c>
      <c r="B44" s="8"/>
      <c r="C44" s="8"/>
      <c r="D44" s="8"/>
      <c r="E44" s="8"/>
      <c r="F44" s="8"/>
    </row>
    <row r="45" spans="1:12" ht="15" x14ac:dyDescent="0.15">
      <c r="A45" s="6" t="s">
        <v>80</v>
      </c>
      <c r="B45" s="3" t="s">
        <v>69</v>
      </c>
      <c r="C45" s="3">
        <v>2</v>
      </c>
      <c r="D45" s="3" t="s">
        <v>81</v>
      </c>
      <c r="E45" s="3" t="s">
        <v>82</v>
      </c>
      <c r="F45" s="7">
        <v>35000</v>
      </c>
      <c r="H45" s="28">
        <f>(C45*F45)*$H$2</f>
        <v>35000</v>
      </c>
      <c r="I45" s="28">
        <f t="shared" si="0"/>
        <v>1000</v>
      </c>
      <c r="J45" s="28">
        <f>(C45*$B$114)*$J$2</f>
        <v>3000</v>
      </c>
      <c r="K45" s="24">
        <f t="shared" si="1"/>
        <v>54000</v>
      </c>
      <c r="L45" s="24">
        <f t="shared" si="2"/>
        <v>49000</v>
      </c>
    </row>
    <row r="46" spans="1:12" ht="45" x14ac:dyDescent="0.15">
      <c r="A46" s="6" t="s">
        <v>83</v>
      </c>
      <c r="B46" s="3" t="s">
        <v>69</v>
      </c>
      <c r="C46" s="3">
        <v>1</v>
      </c>
      <c r="D46" s="3" t="s">
        <v>73</v>
      </c>
      <c r="E46" s="3" t="s">
        <v>82</v>
      </c>
      <c r="F46" s="7">
        <v>15000</v>
      </c>
      <c r="H46" s="28">
        <f>(C46*F46)*$H$2</f>
        <v>7500</v>
      </c>
      <c r="I46" s="28">
        <f t="shared" si="0"/>
        <v>1000</v>
      </c>
      <c r="J46" s="28">
        <f>(C46*$B$114)*$J$2</f>
        <v>1500</v>
      </c>
      <c r="K46" s="24">
        <f t="shared" si="1"/>
        <v>25000</v>
      </c>
      <c r="L46" s="24">
        <f t="shared" si="2"/>
        <v>20000</v>
      </c>
    </row>
    <row r="47" spans="1:12" ht="60" x14ac:dyDescent="0.15">
      <c r="A47" s="6" t="s">
        <v>85</v>
      </c>
      <c r="B47" s="3" t="s">
        <v>69</v>
      </c>
      <c r="C47" s="3">
        <v>1</v>
      </c>
      <c r="D47" s="3" t="s">
        <v>73</v>
      </c>
      <c r="E47" s="3" t="s">
        <v>39</v>
      </c>
      <c r="F47" s="7">
        <v>15000</v>
      </c>
      <c r="H47" s="28">
        <f>(C47*F47)*$H$2</f>
        <v>7500</v>
      </c>
      <c r="I47" s="28">
        <f t="shared" si="0"/>
        <v>1000</v>
      </c>
      <c r="J47" s="28">
        <f>(C47*$B$114)*$J$2</f>
        <v>1500</v>
      </c>
      <c r="K47" s="24">
        <f t="shared" si="1"/>
        <v>25000</v>
      </c>
      <c r="L47" s="24">
        <f t="shared" si="2"/>
        <v>20000</v>
      </c>
    </row>
    <row r="48" spans="1:12" ht="15" x14ac:dyDescent="0.15">
      <c r="A48" s="4" t="s">
        <v>86</v>
      </c>
      <c r="B48" s="8"/>
      <c r="C48" s="8"/>
      <c r="D48" s="8"/>
      <c r="E48" s="8"/>
      <c r="F48" s="8"/>
    </row>
    <row r="49" spans="1:12" ht="15" x14ac:dyDescent="0.15">
      <c r="A49" s="9" t="s">
        <v>87</v>
      </c>
      <c r="B49" s="3" t="s">
        <v>69</v>
      </c>
      <c r="C49" s="3">
        <v>1</v>
      </c>
      <c r="D49" s="3" t="s">
        <v>73</v>
      </c>
      <c r="E49" s="3" t="s">
        <v>88</v>
      </c>
      <c r="F49" s="7">
        <v>24000</v>
      </c>
      <c r="G49" s="28">
        <v>3000</v>
      </c>
      <c r="H49" s="28">
        <f t="shared" ref="H49:H55" si="8">(C49*F49)*$H$2</f>
        <v>12000</v>
      </c>
      <c r="I49" s="28">
        <f t="shared" si="0"/>
        <v>1000</v>
      </c>
      <c r="J49" s="28">
        <f t="shared" ref="J49:J55" si="9">(C49*$B$114)*$J$2</f>
        <v>1500</v>
      </c>
      <c r="K49" s="24">
        <f t="shared" si="1"/>
        <v>32500</v>
      </c>
      <c r="L49" s="24">
        <f>SUM(H49:J49)+$L$2+G49</f>
        <v>27500</v>
      </c>
    </row>
    <row r="50" spans="1:12" ht="15" x14ac:dyDescent="0.15">
      <c r="A50" s="9" t="s">
        <v>89</v>
      </c>
      <c r="B50" s="3" t="s">
        <v>69</v>
      </c>
      <c r="C50" s="3">
        <v>2</v>
      </c>
      <c r="D50" s="3" t="s">
        <v>81</v>
      </c>
      <c r="E50" s="3" t="s">
        <v>53</v>
      </c>
      <c r="F50" s="7">
        <v>24000</v>
      </c>
      <c r="H50" s="28">
        <f t="shared" si="8"/>
        <v>24000</v>
      </c>
      <c r="I50" s="28">
        <f t="shared" si="0"/>
        <v>1000</v>
      </c>
      <c r="J50" s="28">
        <f t="shared" si="9"/>
        <v>3000</v>
      </c>
      <c r="K50" s="24">
        <f t="shared" si="1"/>
        <v>43000</v>
      </c>
      <c r="L50" s="24">
        <f t="shared" si="2"/>
        <v>38000</v>
      </c>
    </row>
    <row r="51" spans="1:12" ht="15" x14ac:dyDescent="0.15">
      <c r="A51" s="9" t="s">
        <v>169</v>
      </c>
      <c r="B51" s="3" t="s">
        <v>69</v>
      </c>
      <c r="C51" s="10">
        <v>3</v>
      </c>
      <c r="D51" s="3" t="s">
        <v>84</v>
      </c>
      <c r="E51" s="3" t="s">
        <v>39</v>
      </c>
      <c r="F51" s="7">
        <v>16000</v>
      </c>
      <c r="H51" s="28">
        <f t="shared" si="8"/>
        <v>24000</v>
      </c>
      <c r="I51" s="28">
        <f t="shared" si="0"/>
        <v>1000</v>
      </c>
      <c r="J51" s="28">
        <f t="shared" si="9"/>
        <v>4500</v>
      </c>
      <c r="K51" s="24">
        <f t="shared" si="1"/>
        <v>44500</v>
      </c>
      <c r="L51" s="24">
        <f t="shared" si="2"/>
        <v>39500</v>
      </c>
    </row>
    <row r="52" spans="1:12" ht="30" x14ac:dyDescent="0.15">
      <c r="A52" s="6" t="s">
        <v>90</v>
      </c>
      <c r="B52" s="3" t="s">
        <v>69</v>
      </c>
      <c r="C52" s="3">
        <v>1</v>
      </c>
      <c r="D52" s="3" t="s">
        <v>73</v>
      </c>
      <c r="E52" s="3" t="s">
        <v>53</v>
      </c>
      <c r="F52" s="7">
        <v>18000</v>
      </c>
      <c r="H52" s="28">
        <f t="shared" si="8"/>
        <v>9000</v>
      </c>
      <c r="I52" s="28">
        <f t="shared" si="0"/>
        <v>1000</v>
      </c>
      <c r="J52" s="28">
        <f t="shared" si="9"/>
        <v>1500</v>
      </c>
      <c r="K52" s="24">
        <f t="shared" si="1"/>
        <v>26500</v>
      </c>
      <c r="L52" s="24">
        <f t="shared" si="2"/>
        <v>21500</v>
      </c>
    </row>
    <row r="53" spans="1:12" ht="30" x14ac:dyDescent="0.15">
      <c r="A53" s="6" t="s">
        <v>91</v>
      </c>
      <c r="B53" s="3" t="s">
        <v>69</v>
      </c>
      <c r="C53" s="3">
        <v>2</v>
      </c>
      <c r="D53" s="3" t="s">
        <v>81</v>
      </c>
      <c r="E53" s="3" t="s">
        <v>39</v>
      </c>
      <c r="F53" s="7">
        <v>16000</v>
      </c>
      <c r="H53" s="28">
        <f t="shared" si="8"/>
        <v>16000</v>
      </c>
      <c r="I53" s="28">
        <f>$I$2</f>
        <v>1000</v>
      </c>
      <c r="J53" s="28">
        <f t="shared" si="9"/>
        <v>3000</v>
      </c>
      <c r="K53" s="24">
        <f t="shared" si="1"/>
        <v>35000</v>
      </c>
      <c r="L53" s="24">
        <f t="shared" si="2"/>
        <v>30000</v>
      </c>
    </row>
    <row r="54" spans="1:12" ht="15" x14ac:dyDescent="0.15">
      <c r="A54" s="6" t="s">
        <v>92</v>
      </c>
      <c r="B54" s="3" t="s">
        <v>69</v>
      </c>
      <c r="C54" s="3">
        <v>1</v>
      </c>
      <c r="D54" s="3" t="s">
        <v>73</v>
      </c>
      <c r="E54" s="3" t="s">
        <v>39</v>
      </c>
      <c r="F54" s="7">
        <v>16000</v>
      </c>
      <c r="H54" s="28">
        <f t="shared" si="8"/>
        <v>8000</v>
      </c>
      <c r="I54" s="28">
        <f t="shared" si="0"/>
        <v>1000</v>
      </c>
      <c r="J54" s="28">
        <f t="shared" si="9"/>
        <v>1500</v>
      </c>
      <c r="K54" s="24">
        <f t="shared" si="1"/>
        <v>25500</v>
      </c>
      <c r="L54" s="24">
        <f t="shared" si="2"/>
        <v>20500</v>
      </c>
    </row>
    <row r="55" spans="1:12" ht="30" x14ac:dyDescent="0.15">
      <c r="A55" s="6" t="s">
        <v>93</v>
      </c>
      <c r="B55" s="3" t="s">
        <v>69</v>
      </c>
      <c r="C55" s="3">
        <v>1</v>
      </c>
      <c r="D55" s="3" t="s">
        <v>73</v>
      </c>
      <c r="E55" s="3" t="s">
        <v>18</v>
      </c>
      <c r="F55" s="7">
        <v>16000</v>
      </c>
      <c r="H55" s="28">
        <f t="shared" si="8"/>
        <v>8000</v>
      </c>
      <c r="I55" s="28">
        <f t="shared" si="0"/>
        <v>1000</v>
      </c>
      <c r="J55" s="28">
        <f t="shared" si="9"/>
        <v>1500</v>
      </c>
      <c r="K55" s="24">
        <f t="shared" si="1"/>
        <v>25500</v>
      </c>
      <c r="L55" s="24">
        <f t="shared" si="2"/>
        <v>20500</v>
      </c>
    </row>
    <row r="56" spans="1:12" ht="30" x14ac:dyDescent="0.15">
      <c r="A56" s="6" t="s">
        <v>94</v>
      </c>
      <c r="B56" s="3" t="s">
        <v>22</v>
      </c>
      <c r="C56" s="3">
        <v>6</v>
      </c>
      <c r="D56" s="3" t="s">
        <v>23</v>
      </c>
      <c r="E56" s="3" t="s">
        <v>18</v>
      </c>
      <c r="F56" s="7">
        <v>8000</v>
      </c>
      <c r="H56" s="28">
        <f>F56*$H$2</f>
        <v>4000</v>
      </c>
      <c r="I56" s="28">
        <f t="shared" si="0"/>
        <v>1000</v>
      </c>
      <c r="J56" s="28">
        <f>$J$2*$B$114</f>
        <v>1500</v>
      </c>
      <c r="K56" s="24">
        <f t="shared" si="1"/>
        <v>21500</v>
      </c>
      <c r="L56" s="24">
        <f t="shared" si="2"/>
        <v>16500</v>
      </c>
    </row>
    <row r="57" spans="1:12" ht="15" x14ac:dyDescent="0.15">
      <c r="A57" s="4" t="s">
        <v>95</v>
      </c>
      <c r="B57" s="8"/>
      <c r="C57" s="8"/>
      <c r="D57" s="8"/>
      <c r="E57" s="8"/>
      <c r="F57" s="8"/>
    </row>
    <row r="58" spans="1:12" ht="30" x14ac:dyDescent="0.15">
      <c r="A58" s="6" t="s">
        <v>96</v>
      </c>
      <c r="B58" s="3" t="s">
        <v>69</v>
      </c>
      <c r="C58" s="3">
        <v>2</v>
      </c>
      <c r="D58" s="3" t="s">
        <v>81</v>
      </c>
      <c r="E58" s="3" t="s">
        <v>53</v>
      </c>
      <c r="F58" s="7">
        <v>20000</v>
      </c>
      <c r="H58" s="28">
        <f t="shared" ref="H58:H63" si="10">(C58*F58)*$H$2</f>
        <v>20000</v>
      </c>
      <c r="I58" s="28">
        <f t="shared" si="0"/>
        <v>1000</v>
      </c>
      <c r="J58" s="28">
        <f t="shared" ref="J58:J63" si="11">(C58*$B$114)*$J$2</f>
        <v>3000</v>
      </c>
      <c r="K58" s="24">
        <f t="shared" si="1"/>
        <v>39000</v>
      </c>
      <c r="L58" s="24">
        <f t="shared" si="2"/>
        <v>34000</v>
      </c>
    </row>
    <row r="59" spans="1:12" ht="15" x14ac:dyDescent="0.15">
      <c r="A59" s="6" t="s">
        <v>97</v>
      </c>
      <c r="B59" s="3" t="s">
        <v>69</v>
      </c>
      <c r="C59" s="10">
        <v>3</v>
      </c>
      <c r="D59" s="3" t="s">
        <v>84</v>
      </c>
      <c r="E59" s="3" t="s">
        <v>39</v>
      </c>
      <c r="F59" s="7">
        <v>16000</v>
      </c>
      <c r="H59" s="28">
        <f t="shared" si="10"/>
        <v>24000</v>
      </c>
      <c r="I59" s="28">
        <f t="shared" si="0"/>
        <v>1000</v>
      </c>
      <c r="J59" s="28">
        <f t="shared" si="11"/>
        <v>4500</v>
      </c>
      <c r="K59" s="24">
        <f t="shared" si="1"/>
        <v>44500</v>
      </c>
      <c r="L59" s="24">
        <f t="shared" si="2"/>
        <v>39500</v>
      </c>
    </row>
    <row r="60" spans="1:12" ht="30" x14ac:dyDescent="0.15">
      <c r="A60" s="6" t="s">
        <v>98</v>
      </c>
      <c r="B60" s="3" t="s">
        <v>69</v>
      </c>
      <c r="C60" s="3">
        <v>1</v>
      </c>
      <c r="D60" s="3" t="s">
        <v>73</v>
      </c>
      <c r="E60" s="3" t="s">
        <v>53</v>
      </c>
      <c r="F60" s="7">
        <v>15000</v>
      </c>
      <c r="H60" s="28">
        <f t="shared" si="10"/>
        <v>7500</v>
      </c>
      <c r="I60" s="28">
        <f t="shared" si="0"/>
        <v>1000</v>
      </c>
      <c r="J60" s="28">
        <f t="shared" si="11"/>
        <v>1500</v>
      </c>
      <c r="K60" s="24">
        <f t="shared" si="1"/>
        <v>25000</v>
      </c>
      <c r="L60" s="24">
        <f t="shared" si="2"/>
        <v>20000</v>
      </c>
    </row>
    <row r="61" spans="1:12" ht="15" x14ac:dyDescent="0.15">
      <c r="A61" s="6" t="s">
        <v>99</v>
      </c>
      <c r="B61" s="3" t="s">
        <v>69</v>
      </c>
      <c r="C61" s="3">
        <v>1</v>
      </c>
      <c r="D61" s="3" t="s">
        <v>73</v>
      </c>
      <c r="E61" s="3" t="s">
        <v>39</v>
      </c>
      <c r="F61" s="7">
        <v>10000</v>
      </c>
      <c r="H61" s="28">
        <f t="shared" si="10"/>
        <v>5000</v>
      </c>
      <c r="I61" s="28">
        <f t="shared" si="0"/>
        <v>1000</v>
      </c>
      <c r="J61" s="28">
        <f t="shared" si="11"/>
        <v>1500</v>
      </c>
      <c r="K61" s="24">
        <f t="shared" si="1"/>
        <v>22500</v>
      </c>
      <c r="L61" s="24">
        <f t="shared" si="2"/>
        <v>17500</v>
      </c>
    </row>
    <row r="62" spans="1:12" ht="15" x14ac:dyDescent="0.15">
      <c r="A62" s="6" t="s">
        <v>100</v>
      </c>
      <c r="B62" s="3" t="s">
        <v>69</v>
      </c>
      <c r="C62" s="3">
        <v>2</v>
      </c>
      <c r="D62" s="3" t="s">
        <v>81</v>
      </c>
      <c r="E62" s="3" t="s">
        <v>18</v>
      </c>
      <c r="F62" s="7">
        <v>10000</v>
      </c>
      <c r="H62" s="28">
        <f t="shared" si="10"/>
        <v>10000</v>
      </c>
      <c r="I62" s="28">
        <f t="shared" si="0"/>
        <v>1000</v>
      </c>
      <c r="J62" s="28">
        <f t="shared" si="11"/>
        <v>3000</v>
      </c>
      <c r="K62" s="24">
        <f t="shared" si="1"/>
        <v>29000</v>
      </c>
      <c r="L62" s="24">
        <f t="shared" si="2"/>
        <v>24000</v>
      </c>
    </row>
    <row r="63" spans="1:12" ht="15" x14ac:dyDescent="0.15">
      <c r="A63" s="6" t="s">
        <v>101</v>
      </c>
      <c r="B63" s="3" t="s">
        <v>69</v>
      </c>
      <c r="C63" s="3">
        <v>1</v>
      </c>
      <c r="D63" s="3" t="s">
        <v>73</v>
      </c>
      <c r="E63" s="3" t="s">
        <v>18</v>
      </c>
      <c r="F63" s="7">
        <v>10000</v>
      </c>
      <c r="H63" s="28">
        <f t="shared" si="10"/>
        <v>5000</v>
      </c>
      <c r="I63" s="28">
        <f t="shared" si="0"/>
        <v>1000</v>
      </c>
      <c r="J63" s="28">
        <f t="shared" si="11"/>
        <v>1500</v>
      </c>
      <c r="K63" s="24">
        <f t="shared" si="1"/>
        <v>22500</v>
      </c>
      <c r="L63" s="24">
        <f t="shared" si="2"/>
        <v>17500</v>
      </c>
    </row>
    <row r="64" spans="1:12" ht="15" x14ac:dyDescent="0.15">
      <c r="A64" s="6" t="s">
        <v>102</v>
      </c>
      <c r="B64" s="3" t="s">
        <v>22</v>
      </c>
      <c r="C64" s="3">
        <v>6</v>
      </c>
      <c r="D64" s="3" t="s">
        <v>23</v>
      </c>
      <c r="E64" s="3" t="s">
        <v>18</v>
      </c>
      <c r="F64" s="7">
        <v>8000</v>
      </c>
      <c r="H64" s="28">
        <f>F64*$H$2</f>
        <v>4000</v>
      </c>
      <c r="I64" s="28">
        <f t="shared" si="0"/>
        <v>1000</v>
      </c>
      <c r="J64" s="28">
        <f>$J$2*$B$114</f>
        <v>1500</v>
      </c>
      <c r="K64" s="24">
        <f t="shared" si="1"/>
        <v>21500</v>
      </c>
      <c r="L64" s="24">
        <f t="shared" si="2"/>
        <v>16500</v>
      </c>
    </row>
    <row r="65" spans="1:12" ht="15" x14ac:dyDescent="0.15">
      <c r="A65" s="4" t="s">
        <v>103</v>
      </c>
      <c r="B65" s="8"/>
      <c r="C65" s="8"/>
      <c r="D65" s="8"/>
      <c r="E65" s="8"/>
      <c r="F65" s="8"/>
    </row>
    <row r="66" spans="1:12" ht="40" customHeight="1" x14ac:dyDescent="0.15">
      <c r="A66" s="6" t="s">
        <v>104</v>
      </c>
      <c r="B66" s="3" t="s">
        <v>8</v>
      </c>
      <c r="C66" s="3">
        <v>2</v>
      </c>
      <c r="D66" s="3" t="s">
        <v>9</v>
      </c>
      <c r="E66" s="3" t="s">
        <v>53</v>
      </c>
      <c r="F66" s="7">
        <v>30000</v>
      </c>
      <c r="H66" s="28">
        <f>(C66*F66)*$H$2</f>
        <v>30000</v>
      </c>
      <c r="I66" s="28">
        <f t="shared" si="0"/>
        <v>1000</v>
      </c>
      <c r="J66" s="28">
        <f>(C66*2*$B$114)*$J$2</f>
        <v>6000</v>
      </c>
      <c r="K66" s="24">
        <f t="shared" si="1"/>
        <v>52000</v>
      </c>
      <c r="L66" s="24">
        <f t="shared" si="2"/>
        <v>47000</v>
      </c>
    </row>
    <row r="67" spans="1:12" ht="15" x14ac:dyDescent="0.15">
      <c r="A67" s="6" t="s">
        <v>105</v>
      </c>
      <c r="B67" s="3" t="s">
        <v>69</v>
      </c>
      <c r="C67" s="3">
        <v>2</v>
      </c>
      <c r="D67" s="3" t="s">
        <v>81</v>
      </c>
      <c r="E67" s="3" t="s">
        <v>53</v>
      </c>
      <c r="F67" s="7">
        <v>15000</v>
      </c>
      <c r="H67" s="28">
        <f>(C67*F67)*$H$2</f>
        <v>15000</v>
      </c>
      <c r="I67" s="28">
        <f t="shared" si="0"/>
        <v>1000</v>
      </c>
      <c r="J67" s="28">
        <f>(C67*$B$114)*$J$2</f>
        <v>3000</v>
      </c>
      <c r="K67" s="24">
        <f t="shared" si="1"/>
        <v>34000</v>
      </c>
      <c r="L67" s="24">
        <f t="shared" si="2"/>
        <v>29000</v>
      </c>
    </row>
    <row r="68" spans="1:12" ht="45" x14ac:dyDescent="0.15">
      <c r="A68" s="6" t="s">
        <v>106</v>
      </c>
      <c r="B68" s="3" t="s">
        <v>69</v>
      </c>
      <c r="C68" s="10">
        <v>3</v>
      </c>
      <c r="D68" s="3" t="s">
        <v>84</v>
      </c>
      <c r="E68" s="3" t="s">
        <v>39</v>
      </c>
      <c r="F68" s="7">
        <v>12000</v>
      </c>
      <c r="H68" s="28">
        <f>(C68*F68)*$H$2</f>
        <v>18000</v>
      </c>
      <c r="I68" s="28">
        <f t="shared" ref="I68:I110" si="12">$I$2</f>
        <v>1000</v>
      </c>
      <c r="J68" s="28">
        <f>(C68*$B$114)*$J$2</f>
        <v>4500</v>
      </c>
      <c r="K68" s="24">
        <f t="shared" ref="K68:K109" si="13">SUM(H68:J68)+$K$2+G68</f>
        <v>38500</v>
      </c>
      <c r="L68" s="24">
        <f t="shared" ref="L68:L109" si="14">SUM(H68:J68)+$L$2</f>
        <v>33500</v>
      </c>
    </row>
    <row r="69" spans="1:12" ht="30" x14ac:dyDescent="0.15">
      <c r="A69" s="6" t="s">
        <v>107</v>
      </c>
      <c r="B69" s="3" t="s">
        <v>69</v>
      </c>
      <c r="C69" s="3">
        <v>1</v>
      </c>
      <c r="D69" s="3" t="s">
        <v>73</v>
      </c>
      <c r="E69" s="3" t="s">
        <v>18</v>
      </c>
      <c r="F69" s="7">
        <v>10000</v>
      </c>
      <c r="H69" s="28">
        <f>(C69*F69)*$H$2</f>
        <v>5000</v>
      </c>
      <c r="I69" s="28">
        <f t="shared" si="12"/>
        <v>1000</v>
      </c>
      <c r="J69" s="28">
        <f>(C69*$B$114)*$J$2</f>
        <v>1500</v>
      </c>
      <c r="K69" s="24">
        <f t="shared" si="13"/>
        <v>22500</v>
      </c>
      <c r="L69" s="24">
        <f t="shared" si="14"/>
        <v>17500</v>
      </c>
    </row>
    <row r="70" spans="1:12" ht="15" x14ac:dyDescent="0.15">
      <c r="A70" s="4" t="s">
        <v>108</v>
      </c>
      <c r="B70" s="8"/>
      <c r="C70" s="8"/>
      <c r="D70" s="8"/>
      <c r="E70" s="8"/>
      <c r="F70" s="8"/>
    </row>
    <row r="71" spans="1:12" ht="45" x14ac:dyDescent="0.15">
      <c r="A71" s="6" t="s">
        <v>109</v>
      </c>
      <c r="B71" s="3" t="s">
        <v>69</v>
      </c>
      <c r="C71" s="3">
        <v>2</v>
      </c>
      <c r="D71" s="3" t="s">
        <v>81</v>
      </c>
      <c r="E71" s="3" t="s">
        <v>110</v>
      </c>
      <c r="F71" s="7">
        <v>30000</v>
      </c>
      <c r="H71" s="28">
        <f>(C71*F71)*$H$2</f>
        <v>30000</v>
      </c>
      <c r="I71" s="28">
        <f t="shared" si="12"/>
        <v>1000</v>
      </c>
      <c r="J71" s="28">
        <f>(C71*$B$114)*$J$2</f>
        <v>3000</v>
      </c>
      <c r="K71" s="24">
        <f t="shared" si="13"/>
        <v>49000</v>
      </c>
      <c r="L71" s="24">
        <f t="shared" si="14"/>
        <v>44000</v>
      </c>
    </row>
    <row r="72" spans="1:12" ht="15" x14ac:dyDescent="0.15">
      <c r="A72" s="6" t="s">
        <v>111</v>
      </c>
      <c r="B72" s="3" t="s">
        <v>69</v>
      </c>
      <c r="C72" s="3">
        <v>4</v>
      </c>
      <c r="D72" s="3" t="s">
        <v>70</v>
      </c>
      <c r="E72" s="3" t="s">
        <v>39</v>
      </c>
      <c r="F72" s="7">
        <v>30000</v>
      </c>
      <c r="H72" s="28">
        <f>(C72*F72)*$H$2</f>
        <v>60000</v>
      </c>
      <c r="I72" s="28">
        <f t="shared" si="12"/>
        <v>1000</v>
      </c>
      <c r="J72" s="28">
        <f>(C72*$B$114)*$J$2</f>
        <v>6000</v>
      </c>
      <c r="K72" s="24">
        <v>81000</v>
      </c>
      <c r="L72" s="24">
        <v>76000</v>
      </c>
    </row>
    <row r="73" spans="1:12" ht="30" x14ac:dyDescent="0.15">
      <c r="A73" s="6" t="s">
        <v>112</v>
      </c>
      <c r="B73" s="3" t="s">
        <v>69</v>
      </c>
      <c r="C73" s="3">
        <v>2</v>
      </c>
      <c r="D73" s="3" t="s">
        <v>81</v>
      </c>
      <c r="E73" s="3" t="s">
        <v>39</v>
      </c>
      <c r="F73" s="7">
        <v>20000</v>
      </c>
      <c r="H73" s="28">
        <f>(C73*F73)*$H$2</f>
        <v>20000</v>
      </c>
      <c r="I73" s="28">
        <f t="shared" si="12"/>
        <v>1000</v>
      </c>
      <c r="J73" s="28">
        <f>(C73*$B$114)*$J$2</f>
        <v>3000</v>
      </c>
      <c r="K73" s="24">
        <f t="shared" si="13"/>
        <v>39000</v>
      </c>
      <c r="L73" s="24">
        <f t="shared" si="14"/>
        <v>34000</v>
      </c>
    </row>
    <row r="74" spans="1:12" ht="15" x14ac:dyDescent="0.15">
      <c r="A74" s="4" t="s">
        <v>113</v>
      </c>
      <c r="B74" s="8"/>
      <c r="C74" s="8"/>
      <c r="D74" s="8"/>
      <c r="E74" s="8"/>
      <c r="F74" s="8"/>
    </row>
    <row r="75" spans="1:12" ht="30" x14ac:dyDescent="0.15">
      <c r="A75" s="6" t="s">
        <v>114</v>
      </c>
      <c r="B75" s="3" t="s">
        <v>8</v>
      </c>
      <c r="C75" s="3">
        <v>2</v>
      </c>
      <c r="D75" s="3" t="s">
        <v>9</v>
      </c>
      <c r="E75" s="3" t="s">
        <v>53</v>
      </c>
      <c r="F75" s="7">
        <v>30000</v>
      </c>
      <c r="H75" s="28">
        <f t="shared" ref="H75:H80" si="15">(C75*F75)*$H$2</f>
        <v>30000</v>
      </c>
      <c r="I75" s="28">
        <f t="shared" si="12"/>
        <v>1000</v>
      </c>
      <c r="J75" s="28">
        <f>(C75*2*$B$114)*$J$2</f>
        <v>6000</v>
      </c>
      <c r="K75" s="24">
        <f t="shared" si="13"/>
        <v>52000</v>
      </c>
      <c r="L75" s="24">
        <f t="shared" si="14"/>
        <v>47000</v>
      </c>
    </row>
    <row r="76" spans="1:12" ht="30" x14ac:dyDescent="0.15">
      <c r="A76" s="6" t="s">
        <v>115</v>
      </c>
      <c r="B76" s="3" t="s">
        <v>69</v>
      </c>
      <c r="C76" s="3">
        <v>2</v>
      </c>
      <c r="D76" s="3" t="s">
        <v>81</v>
      </c>
      <c r="E76" s="3" t="s">
        <v>53</v>
      </c>
      <c r="F76" s="7">
        <v>20000</v>
      </c>
      <c r="H76" s="28">
        <f t="shared" si="15"/>
        <v>20000</v>
      </c>
      <c r="I76" s="28">
        <f t="shared" si="12"/>
        <v>1000</v>
      </c>
      <c r="J76" s="28">
        <f>(C76*$B$114)*$J$2</f>
        <v>3000</v>
      </c>
      <c r="K76" s="24">
        <f t="shared" si="13"/>
        <v>39000</v>
      </c>
      <c r="L76" s="24">
        <f t="shared" si="14"/>
        <v>34000</v>
      </c>
    </row>
    <row r="77" spans="1:12" ht="45" x14ac:dyDescent="0.15">
      <c r="A77" s="6" t="s">
        <v>116</v>
      </c>
      <c r="B77" s="3" t="s">
        <v>69</v>
      </c>
      <c r="C77" s="10">
        <v>3</v>
      </c>
      <c r="D77" s="3" t="s">
        <v>84</v>
      </c>
      <c r="E77" s="3" t="s">
        <v>39</v>
      </c>
      <c r="F77" s="7">
        <v>16000</v>
      </c>
      <c r="H77" s="28">
        <f t="shared" si="15"/>
        <v>24000</v>
      </c>
      <c r="I77" s="28">
        <f t="shared" si="12"/>
        <v>1000</v>
      </c>
      <c r="J77" s="28">
        <f>(C77*$B$114)*$J$2</f>
        <v>4500</v>
      </c>
      <c r="K77" s="24">
        <f t="shared" si="13"/>
        <v>44500</v>
      </c>
      <c r="L77" s="24">
        <f t="shared" si="14"/>
        <v>39500</v>
      </c>
    </row>
    <row r="78" spans="1:12" ht="30" x14ac:dyDescent="0.15">
      <c r="A78" s="6" t="s">
        <v>117</v>
      </c>
      <c r="B78" s="3" t="s">
        <v>8</v>
      </c>
      <c r="C78" s="3">
        <v>2</v>
      </c>
      <c r="D78" s="3" t="s">
        <v>9</v>
      </c>
      <c r="E78" s="3" t="s">
        <v>39</v>
      </c>
      <c r="F78" s="7">
        <v>10000</v>
      </c>
      <c r="H78" s="28">
        <f t="shared" si="15"/>
        <v>10000</v>
      </c>
      <c r="I78" s="28">
        <f t="shared" si="12"/>
        <v>1000</v>
      </c>
      <c r="J78" s="28">
        <f>(C78*2*$B$114)*$J$2</f>
        <v>6000</v>
      </c>
      <c r="K78" s="24">
        <f t="shared" si="13"/>
        <v>32000</v>
      </c>
      <c r="L78" s="24">
        <f t="shared" si="14"/>
        <v>27000</v>
      </c>
    </row>
    <row r="79" spans="1:12" ht="15" x14ac:dyDescent="0.15">
      <c r="A79" s="6" t="s">
        <v>118</v>
      </c>
      <c r="B79" s="3" t="s">
        <v>69</v>
      </c>
      <c r="C79" s="3">
        <v>1</v>
      </c>
      <c r="D79" s="3" t="s">
        <v>73</v>
      </c>
      <c r="E79" s="3" t="s">
        <v>18</v>
      </c>
      <c r="F79" s="7">
        <v>10000</v>
      </c>
      <c r="H79" s="28">
        <f t="shared" si="15"/>
        <v>5000</v>
      </c>
      <c r="I79" s="28">
        <f t="shared" si="12"/>
        <v>1000</v>
      </c>
      <c r="J79" s="28">
        <f>(C79*$B$114)*$J$2</f>
        <v>1500</v>
      </c>
      <c r="K79" s="24">
        <f t="shared" si="13"/>
        <v>22500</v>
      </c>
      <c r="L79" s="24">
        <f t="shared" si="14"/>
        <v>17500</v>
      </c>
    </row>
    <row r="80" spans="1:12" ht="30" x14ac:dyDescent="0.15">
      <c r="A80" s="6" t="s">
        <v>119</v>
      </c>
      <c r="B80" s="3" t="s">
        <v>8</v>
      </c>
      <c r="C80" s="3">
        <v>1</v>
      </c>
      <c r="D80" s="3" t="s">
        <v>30</v>
      </c>
      <c r="E80" s="3" t="s">
        <v>18</v>
      </c>
      <c r="F80" s="7">
        <v>10000</v>
      </c>
      <c r="H80" s="28">
        <f t="shared" si="15"/>
        <v>5000</v>
      </c>
      <c r="I80" s="28">
        <f t="shared" si="12"/>
        <v>1000</v>
      </c>
      <c r="J80" s="28">
        <f>(C80*2*$B$114)*$J$2</f>
        <v>3000</v>
      </c>
      <c r="K80" s="24">
        <f t="shared" si="13"/>
        <v>24000</v>
      </c>
      <c r="L80" s="24">
        <f t="shared" si="14"/>
        <v>19000</v>
      </c>
    </row>
    <row r="81" spans="1:12" ht="15" x14ac:dyDescent="0.15">
      <c r="A81" s="6" t="s">
        <v>120</v>
      </c>
      <c r="B81" s="3" t="s">
        <v>22</v>
      </c>
      <c r="C81" s="3">
        <v>6</v>
      </c>
      <c r="D81" s="3" t="s">
        <v>23</v>
      </c>
      <c r="E81" s="3" t="s">
        <v>18</v>
      </c>
      <c r="F81" s="7">
        <v>8000</v>
      </c>
      <c r="H81" s="28">
        <f>F81*$H$2</f>
        <v>4000</v>
      </c>
      <c r="I81" s="28">
        <f t="shared" si="12"/>
        <v>1000</v>
      </c>
      <c r="J81" s="28">
        <f>$J$2*$B$114</f>
        <v>1500</v>
      </c>
      <c r="K81" s="24">
        <f t="shared" si="13"/>
        <v>21500</v>
      </c>
      <c r="L81" s="24">
        <f t="shared" si="14"/>
        <v>16500</v>
      </c>
    </row>
    <row r="82" spans="1:12" ht="15" x14ac:dyDescent="0.15">
      <c r="A82" s="4" t="s">
        <v>121</v>
      </c>
      <c r="B82" s="8"/>
      <c r="C82" s="8"/>
      <c r="D82" s="8"/>
      <c r="E82" s="8"/>
      <c r="F82" s="8"/>
    </row>
    <row r="83" spans="1:12" ht="15" x14ac:dyDescent="0.15">
      <c r="A83" s="6" t="s">
        <v>122</v>
      </c>
      <c r="B83" s="3" t="s">
        <v>69</v>
      </c>
      <c r="C83" s="3">
        <v>2</v>
      </c>
      <c r="D83" s="3" t="s">
        <v>81</v>
      </c>
      <c r="E83" s="3" t="s">
        <v>123</v>
      </c>
      <c r="F83" s="7">
        <v>12000</v>
      </c>
      <c r="H83" s="28">
        <f>(C83*F83)*$H$2</f>
        <v>12000</v>
      </c>
      <c r="I83" s="28">
        <f t="shared" si="12"/>
        <v>1000</v>
      </c>
      <c r="J83" s="28">
        <f>(C83*$B$114)*$J$2</f>
        <v>3000</v>
      </c>
      <c r="K83" s="24">
        <f t="shared" si="13"/>
        <v>31000</v>
      </c>
      <c r="L83" s="24">
        <f t="shared" si="14"/>
        <v>26000</v>
      </c>
    </row>
    <row r="84" spans="1:12" ht="30" x14ac:dyDescent="0.15">
      <c r="A84" s="6" t="s">
        <v>124</v>
      </c>
      <c r="B84" s="3" t="s">
        <v>69</v>
      </c>
      <c r="C84" s="10">
        <v>3</v>
      </c>
      <c r="D84" s="3" t="s">
        <v>84</v>
      </c>
      <c r="E84" s="3" t="s">
        <v>125</v>
      </c>
      <c r="F84" s="7">
        <v>4500</v>
      </c>
      <c r="H84" s="28">
        <f>(C84*F84)*$H$2</f>
        <v>6750</v>
      </c>
      <c r="I84" s="28">
        <f t="shared" si="12"/>
        <v>1000</v>
      </c>
      <c r="J84" s="28">
        <f>(C84*$B$114)*$J$2</f>
        <v>4500</v>
      </c>
      <c r="K84" s="24">
        <f t="shared" si="13"/>
        <v>27250</v>
      </c>
      <c r="L84" s="24">
        <f t="shared" si="14"/>
        <v>22250</v>
      </c>
    </row>
    <row r="85" spans="1:12" ht="30" x14ac:dyDescent="0.15">
      <c r="A85" s="6" t="s">
        <v>126</v>
      </c>
      <c r="B85" s="3" t="s">
        <v>69</v>
      </c>
      <c r="C85" s="10">
        <v>3</v>
      </c>
      <c r="D85" s="3" t="s">
        <v>84</v>
      </c>
      <c r="E85" s="3" t="s">
        <v>127</v>
      </c>
      <c r="F85" s="7">
        <v>10000</v>
      </c>
      <c r="H85" s="28">
        <f>(C85*F85)*$H$2</f>
        <v>15000</v>
      </c>
      <c r="I85" s="28">
        <f t="shared" si="12"/>
        <v>1000</v>
      </c>
      <c r="J85" s="28">
        <f>(C85*$B$114)*$J$2</f>
        <v>4500</v>
      </c>
      <c r="K85" s="24">
        <f t="shared" si="13"/>
        <v>35500</v>
      </c>
      <c r="L85" s="24">
        <f t="shared" si="14"/>
        <v>30500</v>
      </c>
    </row>
    <row r="86" spans="1:12" ht="30" x14ac:dyDescent="0.15">
      <c r="A86" s="6" t="s">
        <v>128</v>
      </c>
      <c r="B86" s="3" t="s">
        <v>69</v>
      </c>
      <c r="C86" s="10">
        <v>3</v>
      </c>
      <c r="D86" s="3" t="s">
        <v>84</v>
      </c>
      <c r="E86" s="3" t="s">
        <v>39</v>
      </c>
      <c r="F86" s="7">
        <v>10000</v>
      </c>
      <c r="H86" s="28">
        <f>(C86*F86)*$H$2</f>
        <v>15000</v>
      </c>
      <c r="I86" s="28">
        <f t="shared" si="12"/>
        <v>1000</v>
      </c>
      <c r="J86" s="28">
        <f>(C86*$B$114)*$J$2</f>
        <v>4500</v>
      </c>
      <c r="K86" s="24">
        <f t="shared" si="13"/>
        <v>35500</v>
      </c>
      <c r="L86" s="24">
        <f t="shared" si="14"/>
        <v>30500</v>
      </c>
    </row>
    <row r="87" spans="1:12" ht="15" x14ac:dyDescent="0.15">
      <c r="A87" s="6" t="s">
        <v>129</v>
      </c>
      <c r="B87" s="3" t="s">
        <v>69</v>
      </c>
      <c r="C87" s="3">
        <v>1</v>
      </c>
      <c r="D87" s="3" t="s">
        <v>73</v>
      </c>
      <c r="E87" s="3" t="s">
        <v>18</v>
      </c>
      <c r="F87" s="7">
        <v>8000</v>
      </c>
      <c r="H87" s="28">
        <f>(C87*F87)*$H$2</f>
        <v>4000</v>
      </c>
      <c r="I87" s="28">
        <f t="shared" si="12"/>
        <v>1000</v>
      </c>
      <c r="J87" s="28">
        <f>(C87*$B$114)*$J$2</f>
        <v>1500</v>
      </c>
      <c r="K87" s="24">
        <f t="shared" si="13"/>
        <v>21500</v>
      </c>
      <c r="L87" s="24">
        <f t="shared" si="14"/>
        <v>16500</v>
      </c>
    </row>
    <row r="88" spans="1:12" ht="15" x14ac:dyDescent="0.15">
      <c r="A88" s="6" t="s">
        <v>130</v>
      </c>
      <c r="B88" s="3" t="s">
        <v>22</v>
      </c>
      <c r="C88" s="3">
        <v>6</v>
      </c>
      <c r="D88" s="3" t="s">
        <v>23</v>
      </c>
      <c r="E88" s="3" t="s">
        <v>18</v>
      </c>
      <c r="F88" s="7">
        <v>7000</v>
      </c>
      <c r="H88" s="28">
        <f>F88*$H$2</f>
        <v>3500</v>
      </c>
      <c r="I88" s="28">
        <f t="shared" si="12"/>
        <v>1000</v>
      </c>
      <c r="J88" s="28">
        <f>$J$2*$B$114</f>
        <v>1500</v>
      </c>
      <c r="K88" s="24">
        <f t="shared" si="13"/>
        <v>21000</v>
      </c>
      <c r="L88" s="24">
        <f t="shared" si="14"/>
        <v>16000</v>
      </c>
    </row>
    <row r="89" spans="1:12" ht="15" x14ac:dyDescent="0.15">
      <c r="A89" s="4" t="s">
        <v>131</v>
      </c>
      <c r="B89" s="8"/>
      <c r="C89" s="8"/>
      <c r="D89" s="8"/>
      <c r="E89" s="8"/>
      <c r="F89" s="8"/>
    </row>
    <row r="90" spans="1:12" ht="30" x14ac:dyDescent="0.15">
      <c r="A90" s="6" t="s">
        <v>132</v>
      </c>
      <c r="B90" s="3" t="s">
        <v>69</v>
      </c>
      <c r="C90" s="3">
        <v>2</v>
      </c>
      <c r="D90" s="3" t="s">
        <v>81</v>
      </c>
      <c r="E90" s="3" t="s">
        <v>133</v>
      </c>
      <c r="F90" s="7">
        <v>18000</v>
      </c>
      <c r="H90" s="28">
        <f t="shared" ref="H90:H97" si="16">(C90*F90)*$H$2</f>
        <v>18000</v>
      </c>
      <c r="I90" s="28">
        <f t="shared" si="12"/>
        <v>1000</v>
      </c>
      <c r="J90" s="28">
        <f t="shared" ref="J90:J97" si="17">(C90*$B$114)*$J$2</f>
        <v>3000</v>
      </c>
      <c r="K90" s="24">
        <f t="shared" si="13"/>
        <v>37000</v>
      </c>
      <c r="L90" s="24">
        <f t="shared" si="14"/>
        <v>32000</v>
      </c>
    </row>
    <row r="91" spans="1:12" ht="45" x14ac:dyDescent="0.15">
      <c r="A91" s="6" t="s">
        <v>134</v>
      </c>
      <c r="B91" s="3" t="s">
        <v>69</v>
      </c>
      <c r="C91" s="3">
        <v>2</v>
      </c>
      <c r="D91" s="3" t="s">
        <v>81</v>
      </c>
      <c r="E91" s="3" t="s">
        <v>135</v>
      </c>
      <c r="F91" s="7">
        <v>18000</v>
      </c>
      <c r="H91" s="28">
        <f t="shared" si="16"/>
        <v>18000</v>
      </c>
      <c r="I91" s="28">
        <f t="shared" si="12"/>
        <v>1000</v>
      </c>
      <c r="J91" s="28">
        <f t="shared" si="17"/>
        <v>3000</v>
      </c>
      <c r="K91" s="24">
        <f t="shared" si="13"/>
        <v>37000</v>
      </c>
      <c r="L91" s="24">
        <f t="shared" si="14"/>
        <v>32000</v>
      </c>
    </row>
    <row r="92" spans="1:12" ht="45" x14ac:dyDescent="0.15">
      <c r="A92" s="6" t="s">
        <v>136</v>
      </c>
      <c r="B92" s="3" t="s">
        <v>69</v>
      </c>
      <c r="C92" s="3">
        <v>2</v>
      </c>
      <c r="D92" s="3" t="s">
        <v>81</v>
      </c>
      <c r="E92" s="3" t="s">
        <v>135</v>
      </c>
      <c r="F92" s="7">
        <v>18000</v>
      </c>
      <c r="H92" s="28">
        <f t="shared" si="16"/>
        <v>18000</v>
      </c>
      <c r="I92" s="28">
        <f t="shared" si="12"/>
        <v>1000</v>
      </c>
      <c r="J92" s="28">
        <f t="shared" si="17"/>
        <v>3000</v>
      </c>
      <c r="K92" s="24">
        <f t="shared" si="13"/>
        <v>37000</v>
      </c>
      <c r="L92" s="24">
        <f t="shared" si="14"/>
        <v>32000</v>
      </c>
    </row>
    <row r="93" spans="1:12" ht="60" x14ac:dyDescent="0.15">
      <c r="A93" s="6" t="s">
        <v>137</v>
      </c>
      <c r="B93" s="3" t="s">
        <v>69</v>
      </c>
      <c r="C93" s="10">
        <v>3</v>
      </c>
      <c r="D93" s="3" t="s">
        <v>84</v>
      </c>
      <c r="E93" s="3" t="s">
        <v>13</v>
      </c>
      <c r="F93" s="7">
        <v>16000</v>
      </c>
      <c r="H93" s="28">
        <f t="shared" si="16"/>
        <v>24000</v>
      </c>
      <c r="I93" s="28">
        <f t="shared" si="12"/>
        <v>1000</v>
      </c>
      <c r="J93" s="28">
        <f t="shared" si="17"/>
        <v>4500</v>
      </c>
      <c r="K93" s="24">
        <f t="shared" si="13"/>
        <v>44500</v>
      </c>
      <c r="L93" s="24">
        <f t="shared" si="14"/>
        <v>39500</v>
      </c>
    </row>
    <row r="94" spans="1:12" ht="30" x14ac:dyDescent="0.15">
      <c r="A94" s="6" t="s">
        <v>138</v>
      </c>
      <c r="B94" s="3" t="s">
        <v>69</v>
      </c>
      <c r="C94" s="10">
        <v>3</v>
      </c>
      <c r="D94" s="3" t="s">
        <v>84</v>
      </c>
      <c r="E94" s="3" t="s">
        <v>13</v>
      </c>
      <c r="F94" s="7">
        <v>16000</v>
      </c>
      <c r="H94" s="28">
        <f t="shared" si="16"/>
        <v>24000</v>
      </c>
      <c r="I94" s="28">
        <f t="shared" si="12"/>
        <v>1000</v>
      </c>
      <c r="J94" s="28">
        <f t="shared" si="17"/>
        <v>4500</v>
      </c>
      <c r="K94" s="24">
        <f t="shared" si="13"/>
        <v>44500</v>
      </c>
      <c r="L94" s="24">
        <f t="shared" si="14"/>
        <v>39500</v>
      </c>
    </row>
    <row r="95" spans="1:12" ht="45" x14ac:dyDescent="0.15">
      <c r="A95" s="6" t="s">
        <v>139</v>
      </c>
      <c r="B95" s="3" t="s">
        <v>69</v>
      </c>
      <c r="C95" s="10">
        <v>3</v>
      </c>
      <c r="D95" s="3" t="s">
        <v>84</v>
      </c>
      <c r="E95" s="3" t="s">
        <v>39</v>
      </c>
      <c r="F95" s="7">
        <v>16000</v>
      </c>
      <c r="H95" s="28">
        <f t="shared" si="16"/>
        <v>24000</v>
      </c>
      <c r="I95" s="28">
        <f t="shared" si="12"/>
        <v>1000</v>
      </c>
      <c r="J95" s="28">
        <f t="shared" si="17"/>
        <v>4500</v>
      </c>
      <c r="K95" s="24">
        <f t="shared" si="13"/>
        <v>44500</v>
      </c>
      <c r="L95" s="24">
        <f t="shared" si="14"/>
        <v>39500</v>
      </c>
    </row>
    <row r="96" spans="1:12" ht="75" x14ac:dyDescent="0.15">
      <c r="A96" s="6" t="s">
        <v>140</v>
      </c>
      <c r="B96" s="3" t="s">
        <v>69</v>
      </c>
      <c r="C96" s="3">
        <v>1</v>
      </c>
      <c r="D96" s="3" t="s">
        <v>73</v>
      </c>
      <c r="E96" s="3" t="s">
        <v>53</v>
      </c>
      <c r="F96" s="7">
        <v>15000</v>
      </c>
      <c r="H96" s="28">
        <f t="shared" si="16"/>
        <v>7500</v>
      </c>
      <c r="I96" s="28">
        <f t="shared" si="12"/>
        <v>1000</v>
      </c>
      <c r="J96" s="28">
        <f t="shared" si="17"/>
        <v>1500</v>
      </c>
      <c r="K96" s="24">
        <f t="shared" si="13"/>
        <v>25000</v>
      </c>
      <c r="L96" s="24">
        <f t="shared" si="14"/>
        <v>20000</v>
      </c>
    </row>
    <row r="97" spans="1:12" ht="60" x14ac:dyDescent="0.15">
      <c r="A97" s="6" t="s">
        <v>141</v>
      </c>
      <c r="B97" s="3" t="s">
        <v>69</v>
      </c>
      <c r="C97" s="3">
        <v>1</v>
      </c>
      <c r="D97" s="3" t="s">
        <v>73</v>
      </c>
      <c r="E97" s="3" t="s">
        <v>18</v>
      </c>
      <c r="F97" s="7">
        <v>12000</v>
      </c>
      <c r="H97" s="28">
        <f t="shared" si="16"/>
        <v>6000</v>
      </c>
      <c r="I97" s="28">
        <f t="shared" si="12"/>
        <v>1000</v>
      </c>
      <c r="J97" s="28">
        <f t="shared" si="17"/>
        <v>1500</v>
      </c>
      <c r="K97" s="24">
        <f t="shared" si="13"/>
        <v>23500</v>
      </c>
      <c r="L97" s="24">
        <f t="shared" si="14"/>
        <v>18500</v>
      </c>
    </row>
    <row r="98" spans="1:12" ht="45" x14ac:dyDescent="0.15">
      <c r="A98" s="6" t="s">
        <v>142</v>
      </c>
      <c r="B98" s="3" t="s">
        <v>22</v>
      </c>
      <c r="C98" s="3">
        <v>6</v>
      </c>
      <c r="D98" s="3" t="s">
        <v>143</v>
      </c>
      <c r="E98" s="3" t="s">
        <v>143</v>
      </c>
      <c r="F98" s="7">
        <v>8000</v>
      </c>
      <c r="H98" s="28">
        <f>F98*$H$2</f>
        <v>4000</v>
      </c>
      <c r="I98" s="28">
        <f t="shared" si="12"/>
        <v>1000</v>
      </c>
      <c r="J98" s="28">
        <f>$J$2*$B$114</f>
        <v>1500</v>
      </c>
      <c r="K98" s="24">
        <f t="shared" si="13"/>
        <v>21500</v>
      </c>
      <c r="L98" s="24">
        <f t="shared" si="14"/>
        <v>16500</v>
      </c>
    </row>
    <row r="99" spans="1:12" ht="45" x14ac:dyDescent="0.15">
      <c r="A99" s="6" t="s">
        <v>144</v>
      </c>
      <c r="B99" s="3" t="s">
        <v>22</v>
      </c>
      <c r="C99" s="3">
        <v>6</v>
      </c>
      <c r="D99" s="3" t="s">
        <v>143</v>
      </c>
      <c r="E99" s="3" t="s">
        <v>18</v>
      </c>
      <c r="F99" s="7">
        <v>8000</v>
      </c>
      <c r="H99" s="28">
        <f>F99*$H$2</f>
        <v>4000</v>
      </c>
      <c r="I99" s="28">
        <f t="shared" si="12"/>
        <v>1000</v>
      </c>
      <c r="J99" s="28">
        <f>$J$2*$B$114</f>
        <v>1500</v>
      </c>
      <c r="K99" s="24">
        <f t="shared" si="13"/>
        <v>21500</v>
      </c>
      <c r="L99" s="24">
        <f t="shared" si="14"/>
        <v>16500</v>
      </c>
    </row>
    <row r="100" spans="1:12" ht="15" x14ac:dyDescent="0.15">
      <c r="A100" s="4" t="s">
        <v>145</v>
      </c>
      <c r="B100" s="8"/>
      <c r="C100" s="8"/>
      <c r="D100" s="8"/>
      <c r="E100" s="8"/>
      <c r="F100" s="8"/>
    </row>
    <row r="101" spans="1:12" ht="15" x14ac:dyDescent="0.15">
      <c r="A101" s="6" t="s">
        <v>170</v>
      </c>
      <c r="B101" s="3" t="s">
        <v>69</v>
      </c>
      <c r="C101" s="3">
        <v>2</v>
      </c>
      <c r="D101" s="3" t="s">
        <v>81</v>
      </c>
      <c r="E101" s="3" t="s">
        <v>53</v>
      </c>
      <c r="F101" s="7">
        <v>10000</v>
      </c>
      <c r="H101" s="28">
        <f t="shared" ref="H101:H108" si="18">(C101*F101)*$H$2</f>
        <v>10000</v>
      </c>
      <c r="I101" s="28">
        <f t="shared" si="12"/>
        <v>1000</v>
      </c>
      <c r="J101" s="28">
        <f t="shared" ref="J101:J108" si="19">(C101*$B$114)*$J$2</f>
        <v>3000</v>
      </c>
      <c r="K101" s="24">
        <f t="shared" si="13"/>
        <v>29000</v>
      </c>
      <c r="L101" s="24">
        <f t="shared" si="14"/>
        <v>24000</v>
      </c>
    </row>
    <row r="102" spans="1:12" ht="15" x14ac:dyDescent="0.15">
      <c r="A102" s="6" t="s">
        <v>146</v>
      </c>
      <c r="B102" s="3" t="s">
        <v>69</v>
      </c>
      <c r="C102" s="3">
        <v>2</v>
      </c>
      <c r="D102" s="3" t="s">
        <v>81</v>
      </c>
      <c r="E102" s="3" t="s">
        <v>53</v>
      </c>
      <c r="F102" s="7">
        <v>16000</v>
      </c>
      <c r="H102" s="28">
        <f t="shared" si="18"/>
        <v>16000</v>
      </c>
      <c r="I102" s="28">
        <f t="shared" si="12"/>
        <v>1000</v>
      </c>
      <c r="J102" s="28">
        <f t="shared" si="19"/>
        <v>3000</v>
      </c>
      <c r="K102" s="24">
        <f t="shared" si="13"/>
        <v>35000</v>
      </c>
      <c r="L102" s="24">
        <f t="shared" si="14"/>
        <v>30000</v>
      </c>
    </row>
    <row r="103" spans="1:12" ht="15" x14ac:dyDescent="0.15">
      <c r="A103" s="6" t="s">
        <v>147</v>
      </c>
      <c r="B103" s="3" t="s">
        <v>69</v>
      </c>
      <c r="C103" s="3">
        <v>1</v>
      </c>
      <c r="D103" s="3" t="s">
        <v>73</v>
      </c>
      <c r="E103" s="3" t="s">
        <v>148</v>
      </c>
      <c r="F103" s="7">
        <v>16000</v>
      </c>
      <c r="H103" s="28">
        <f t="shared" si="18"/>
        <v>8000</v>
      </c>
      <c r="I103" s="28">
        <f t="shared" si="12"/>
        <v>1000</v>
      </c>
      <c r="J103" s="28">
        <f t="shared" si="19"/>
        <v>1500</v>
      </c>
      <c r="K103" s="24">
        <f t="shared" si="13"/>
        <v>25500</v>
      </c>
      <c r="L103" s="24">
        <f t="shared" si="14"/>
        <v>20500</v>
      </c>
    </row>
    <row r="104" spans="1:12" ht="15" x14ac:dyDescent="0.15">
      <c r="A104" s="4" t="s">
        <v>149</v>
      </c>
      <c r="B104" s="8" t="s">
        <v>69</v>
      </c>
      <c r="C104" s="13">
        <v>3</v>
      </c>
      <c r="D104" s="8" t="s">
        <v>84</v>
      </c>
      <c r="E104" s="8" t="s">
        <v>39</v>
      </c>
      <c r="F104" s="14">
        <v>4000</v>
      </c>
      <c r="G104" s="29"/>
      <c r="H104" s="29">
        <f t="shared" si="18"/>
        <v>6000</v>
      </c>
      <c r="I104" s="28">
        <f t="shared" si="12"/>
        <v>1000</v>
      </c>
      <c r="J104" s="29">
        <f t="shared" si="19"/>
        <v>4500</v>
      </c>
      <c r="K104" s="24">
        <f t="shared" si="13"/>
        <v>26500</v>
      </c>
      <c r="L104" s="24">
        <f t="shared" si="14"/>
        <v>21500</v>
      </c>
    </row>
    <row r="105" spans="1:12" ht="15" x14ac:dyDescent="0.15">
      <c r="A105" s="6" t="s">
        <v>150</v>
      </c>
      <c r="B105" s="3" t="s">
        <v>69</v>
      </c>
      <c r="C105" s="10">
        <v>3</v>
      </c>
      <c r="D105" s="3" t="s">
        <v>84</v>
      </c>
      <c r="E105" s="3" t="s">
        <v>39</v>
      </c>
      <c r="F105" s="7">
        <v>12000</v>
      </c>
      <c r="H105" s="28">
        <f t="shared" si="18"/>
        <v>18000</v>
      </c>
      <c r="I105" s="28">
        <f t="shared" si="12"/>
        <v>1000</v>
      </c>
      <c r="J105" s="28">
        <f t="shared" si="19"/>
        <v>4500</v>
      </c>
      <c r="K105" s="24">
        <f t="shared" si="13"/>
        <v>38500</v>
      </c>
      <c r="L105" s="24">
        <f t="shared" si="14"/>
        <v>33500</v>
      </c>
    </row>
    <row r="106" spans="1:12" ht="15" x14ac:dyDescent="0.15">
      <c r="A106" s="6" t="s">
        <v>151</v>
      </c>
      <c r="B106" s="3" t="s">
        <v>69</v>
      </c>
      <c r="C106" s="10">
        <v>3</v>
      </c>
      <c r="D106" s="3" t="s">
        <v>84</v>
      </c>
      <c r="E106" s="3" t="s">
        <v>39</v>
      </c>
      <c r="F106" s="7">
        <v>7000</v>
      </c>
      <c r="H106" s="28">
        <f t="shared" si="18"/>
        <v>10500</v>
      </c>
      <c r="I106" s="28">
        <f t="shared" si="12"/>
        <v>1000</v>
      </c>
      <c r="J106" s="28">
        <f t="shared" si="19"/>
        <v>4500</v>
      </c>
      <c r="K106" s="24">
        <f t="shared" si="13"/>
        <v>31000</v>
      </c>
      <c r="L106" s="24">
        <f t="shared" si="14"/>
        <v>26000</v>
      </c>
    </row>
    <row r="107" spans="1:12" ht="15" x14ac:dyDescent="0.15">
      <c r="A107" s="6" t="s">
        <v>152</v>
      </c>
      <c r="B107" s="3" t="s">
        <v>69</v>
      </c>
      <c r="C107" s="3">
        <v>1</v>
      </c>
      <c r="D107" s="3" t="s">
        <v>73</v>
      </c>
      <c r="E107" s="3" t="s">
        <v>53</v>
      </c>
      <c r="F107" s="7">
        <v>16000</v>
      </c>
      <c r="H107" s="28">
        <f t="shared" si="18"/>
        <v>8000</v>
      </c>
      <c r="I107" s="28">
        <f t="shared" si="12"/>
        <v>1000</v>
      </c>
      <c r="J107" s="28">
        <f t="shared" si="19"/>
        <v>1500</v>
      </c>
      <c r="K107" s="24">
        <f t="shared" si="13"/>
        <v>25500</v>
      </c>
      <c r="L107" s="24">
        <f t="shared" si="14"/>
        <v>20500</v>
      </c>
    </row>
    <row r="108" spans="1:12" ht="15" x14ac:dyDescent="0.15">
      <c r="A108" s="6" t="s">
        <v>153</v>
      </c>
      <c r="B108" s="3" t="s">
        <v>69</v>
      </c>
      <c r="C108" s="3">
        <v>1</v>
      </c>
      <c r="D108" s="3" t="s">
        <v>73</v>
      </c>
      <c r="E108" s="3" t="s">
        <v>18</v>
      </c>
      <c r="F108" s="7">
        <v>10000</v>
      </c>
      <c r="H108" s="28">
        <f t="shared" si="18"/>
        <v>5000</v>
      </c>
      <c r="I108" s="28">
        <f t="shared" si="12"/>
        <v>1000</v>
      </c>
      <c r="J108" s="28">
        <f t="shared" si="19"/>
        <v>1500</v>
      </c>
      <c r="K108" s="24">
        <f t="shared" si="13"/>
        <v>22500</v>
      </c>
      <c r="L108" s="24">
        <f>SUM(H108:J108)+$L$2</f>
        <v>17500</v>
      </c>
    </row>
    <row r="109" spans="1:12" ht="15" x14ac:dyDescent="0.15">
      <c r="A109" s="6" t="s">
        <v>154</v>
      </c>
      <c r="B109" s="3" t="s">
        <v>22</v>
      </c>
      <c r="C109" s="3">
        <v>6</v>
      </c>
      <c r="D109" s="3" t="s">
        <v>23</v>
      </c>
      <c r="E109" s="3" t="s">
        <v>18</v>
      </c>
      <c r="F109" s="7">
        <v>4000</v>
      </c>
      <c r="H109" s="28">
        <f>F109*$H$2</f>
        <v>2000</v>
      </c>
      <c r="I109" s="28">
        <f t="shared" si="12"/>
        <v>1000</v>
      </c>
      <c r="J109" s="28">
        <f>$J$2*$B$114</f>
        <v>1500</v>
      </c>
      <c r="K109" s="24">
        <f t="shared" si="13"/>
        <v>19500</v>
      </c>
      <c r="L109" s="24">
        <f t="shared" si="14"/>
        <v>14500</v>
      </c>
    </row>
    <row r="110" spans="1:12" ht="15" x14ac:dyDescent="0.15">
      <c r="A110" s="6" t="s">
        <v>171</v>
      </c>
      <c r="B110" s="3" t="s">
        <v>69</v>
      </c>
      <c r="C110" s="10">
        <v>3</v>
      </c>
      <c r="D110" s="3" t="s">
        <v>84</v>
      </c>
      <c r="E110" s="3" t="s">
        <v>39</v>
      </c>
      <c r="F110" s="7">
        <v>12000</v>
      </c>
      <c r="H110" s="28">
        <f t="shared" ref="H110" si="20">(C110*F110)*$H$2</f>
        <v>18000</v>
      </c>
      <c r="I110" s="28">
        <f t="shared" si="12"/>
        <v>1000</v>
      </c>
      <c r="J110" s="28">
        <f t="shared" ref="J110" si="21">(C110*$B$114)*$J$2</f>
        <v>4500</v>
      </c>
      <c r="K110" s="24">
        <f t="shared" ref="K110" si="22">SUM(H110:J110)+$K$2+G110</f>
        <v>38500</v>
      </c>
      <c r="L110" s="24">
        <f t="shared" ref="L110" si="23">SUM(H110:J110)+$L$2</f>
        <v>33500</v>
      </c>
    </row>
    <row r="112" spans="1:12" s="30" customFormat="1" ht="15" customHeight="1" x14ac:dyDescent="0.2">
      <c r="A112" s="15" t="s">
        <v>155</v>
      </c>
      <c r="B112" s="16" t="s">
        <v>158</v>
      </c>
      <c r="C112" s="15"/>
      <c r="D112" s="15"/>
    </row>
    <row r="113" spans="1:6" s="30" customFormat="1" ht="15" x14ac:dyDescent="0.2">
      <c r="A113" s="17" t="s">
        <v>156</v>
      </c>
      <c r="B113" s="18">
        <v>1000</v>
      </c>
      <c r="C113" s="17"/>
      <c r="D113" s="17"/>
    </row>
    <row r="114" spans="1:6" s="30" customFormat="1" ht="15" x14ac:dyDescent="0.2">
      <c r="A114" s="17" t="s">
        <v>157</v>
      </c>
      <c r="B114" s="18">
        <v>1500</v>
      </c>
      <c r="C114" s="19"/>
      <c r="D114" s="19"/>
    </row>
    <row r="115" spans="1:6" s="30" customFormat="1" ht="15" x14ac:dyDescent="0.2">
      <c r="A115" s="20" t="s">
        <v>165</v>
      </c>
      <c r="B115" s="21" t="s">
        <v>172</v>
      </c>
      <c r="C115" s="19"/>
      <c r="D115" s="19"/>
    </row>
    <row r="116" spans="1:6" s="30" customFormat="1" ht="15" x14ac:dyDescent="0.2">
      <c r="A116" s="17" t="s">
        <v>159</v>
      </c>
      <c r="B116" s="18" t="s">
        <v>160</v>
      </c>
      <c r="C116" s="19"/>
      <c r="D116" s="19"/>
    </row>
    <row r="117" spans="1:6" s="30" customFormat="1" ht="15" x14ac:dyDescent="0.2">
      <c r="A117" s="17" t="s">
        <v>161</v>
      </c>
      <c r="B117" s="18" t="s">
        <v>160</v>
      </c>
      <c r="C117" s="19"/>
      <c r="D117" s="19"/>
    </row>
    <row r="118" spans="1:6" ht="15" x14ac:dyDescent="0.15">
      <c r="A118" s="17" t="s">
        <v>166</v>
      </c>
      <c r="B118" s="18">
        <v>1000</v>
      </c>
      <c r="C118" s="19"/>
      <c r="D118" s="19"/>
      <c r="E118" s="27"/>
      <c r="F118" s="27"/>
    </row>
    <row r="119" spans="1:6" ht="15" x14ac:dyDescent="0.15">
      <c r="A119" s="17" t="s">
        <v>167</v>
      </c>
      <c r="B119" s="18">
        <v>2500</v>
      </c>
      <c r="C119" s="19"/>
      <c r="D119" s="19"/>
      <c r="E119" s="27"/>
      <c r="F119" s="27"/>
    </row>
    <row r="120" spans="1:6" x14ac:dyDescent="0.15">
      <c r="B120" s="27"/>
      <c r="C120" s="27"/>
      <c r="D120" s="27"/>
      <c r="E120" s="27"/>
      <c r="F120" s="27"/>
    </row>
    <row r="121" spans="1:6" x14ac:dyDescent="0.15">
      <c r="A121" s="31"/>
      <c r="B121" s="27"/>
      <c r="C121" s="27"/>
      <c r="D121" s="27"/>
      <c r="E121" s="27"/>
      <c r="F121" s="27"/>
    </row>
  </sheetData>
  <autoFilter ref="A1:L109" xr:uid="{00000000-0009-0000-0000-000000000000}"/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Mayank</dc:creator>
  <cp:lastModifiedBy>Krishan Singh</cp:lastModifiedBy>
  <cp:lastPrinted>2020-07-01T05:18:30Z</cp:lastPrinted>
  <dcterms:created xsi:type="dcterms:W3CDTF">2017-01-20T11:49:35Z</dcterms:created>
  <dcterms:modified xsi:type="dcterms:W3CDTF">2020-09-03T09:54:44Z</dcterms:modified>
</cp:coreProperties>
</file>